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LEY DE TRANSPARENCIA\Documentación NAFARBIDE\04, INFO ECONÓMICA, PRESUPUESTARIA Y FINANCIERA\PRESUPUESTOS\"/>
    </mc:Choice>
  </mc:AlternateContent>
  <xr:revisionPtr revIDLastSave="0" documentId="13_ncr:1_{F3CDAF0F-3CB9-4C51-82D3-C7AAE100EA1D}" xr6:coauthVersionLast="47" xr6:coauthVersionMax="47" xr10:uidLastSave="{00000000-0000-0000-0000-000000000000}"/>
  <bookViews>
    <workbookView xWindow="28680" yWindow="-120" windowWidth="29040" windowHeight="15720" tabRatio="871" xr2:uid="{00000000-000D-0000-FFFF-FFFF00000000}"/>
  </bookViews>
  <sheets>
    <sheet name="Balance" sheetId="20" r:id="rId1"/>
    <sheet name="Pyg" sheetId="25" r:id="rId2"/>
    <sheet name="EFE" sheetId="27" r:id="rId3"/>
    <sheet name="EIG" sheetId="28" r:id="rId4"/>
    <sheet name="Hoja1" sheetId="29" state="hidden" r:id="rId5"/>
  </sheets>
  <externalReferences>
    <externalReference r:id="rId6"/>
  </externalReferences>
  <definedNames>
    <definedName name="_xlnm.Print_Area" localSheetId="0">Balance!$A$1:$E$129</definedName>
    <definedName name="_xlnm.Print_Area" localSheetId="2">EFE!$A$1:$D$82</definedName>
    <definedName name="_xlnm.Print_Area" localSheetId="3">EIG!$A$1:$E$34</definedName>
    <definedName name="_xlnm.Print_Area" localSheetId="1">Pyg!$A$1:$E$61</definedName>
    <definedName name="ID" localSheetId="0" hidden="1">"58ad46ac-91b3-4873-9ff2-2e7a31c4740d"</definedName>
    <definedName name="ID" localSheetId="2" hidden="1">"cdb98fb1-5aed-41c7-a272-036013b1c315"</definedName>
    <definedName name="ID" localSheetId="3" hidden="1">"0fd228a5-10c0-4d43-b6dc-e6de0b29d024"</definedName>
    <definedName name="ID" localSheetId="4" hidden="1">"3812acc6-4512-40a6-8a81-19cd95b64dda"</definedName>
    <definedName name="ID" localSheetId="1" hidden="1">"fdba6507-08ef-4c65-b2b3-1ce199fa6b91"</definedName>
    <definedName name="OLE_LINK1" localSheetId="0">Balance!$B$34</definedName>
    <definedName name="_xlnm.Print_Titles" localSheetId="0">Balance!$1:$9</definedName>
    <definedName name="_xlnm.Print_Titles" localSheetId="1">Pyg!$3:$9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5" l="1"/>
  <c r="E23" i="25"/>
  <c r="E40" i="20" l="1"/>
  <c r="E9" i="28" l="1"/>
  <c r="D9" i="28"/>
  <c r="E8" i="28"/>
  <c r="D8" i="28"/>
  <c r="C8" i="28"/>
  <c r="D9" i="27"/>
  <c r="C9" i="27"/>
  <c r="D8" i="27"/>
  <c r="C8" i="27"/>
  <c r="B9" i="27"/>
  <c r="B8" i="27"/>
  <c r="E9" i="25"/>
  <c r="D9" i="25"/>
  <c r="E8" i="25"/>
  <c r="D8" i="25"/>
  <c r="C8" i="25"/>
  <c r="E79" i="20" l="1"/>
  <c r="D48" i="27" l="1"/>
  <c r="C48" i="27"/>
  <c r="E63" i="20"/>
  <c r="D63" i="20"/>
  <c r="D11" i="25"/>
  <c r="D28" i="25"/>
  <c r="E11" i="25"/>
  <c r="E28" i="25"/>
  <c r="E48" i="25"/>
  <c r="D58" i="27"/>
  <c r="C58" i="27"/>
  <c r="E49" i="20"/>
  <c r="E13" i="20"/>
  <c r="D20" i="20"/>
  <c r="D13" i="20"/>
  <c r="D27" i="20"/>
  <c r="C39" i="25"/>
  <c r="B75" i="27"/>
  <c r="B70" i="27"/>
  <c r="B65" i="27"/>
  <c r="B58" i="27"/>
  <c r="B48" i="27"/>
  <c r="B40" i="27"/>
  <c r="B32" i="27"/>
  <c r="B25" i="27"/>
  <c r="B13" i="27"/>
  <c r="C51" i="25"/>
  <c r="C48" i="25"/>
  <c r="C44" i="25"/>
  <c r="C33" i="25"/>
  <c r="C28" i="25"/>
  <c r="C24" i="25"/>
  <c r="C21" i="25"/>
  <c r="C16" i="25"/>
  <c r="C11" i="25"/>
  <c r="C120" i="20"/>
  <c r="C113" i="20"/>
  <c r="C109" i="20"/>
  <c r="C98" i="20"/>
  <c r="C93" i="20"/>
  <c r="C87" i="20"/>
  <c r="C70" i="20"/>
  <c r="B82" i="27" s="1"/>
  <c r="C81" i="27" s="1"/>
  <c r="C63" i="20"/>
  <c r="C57" i="20"/>
  <c r="C49" i="20"/>
  <c r="C42" i="20"/>
  <c r="C33" i="20"/>
  <c r="C27" i="20"/>
  <c r="C24" i="20"/>
  <c r="C20" i="20"/>
  <c r="C13" i="20"/>
  <c r="E109" i="20"/>
  <c r="D109" i="20"/>
  <c r="D113" i="20"/>
  <c r="E16" i="25"/>
  <c r="D16" i="25"/>
  <c r="D57" i="20"/>
  <c r="D42" i="20"/>
  <c r="C9" i="28"/>
  <c r="C9" i="25"/>
  <c r="C65" i="27"/>
  <c r="C70" i="27"/>
  <c r="C64" i="27" s="1"/>
  <c r="C75" i="27"/>
  <c r="D98" i="20"/>
  <c r="D93" i="20"/>
  <c r="D87" i="20"/>
  <c r="D24" i="20"/>
  <c r="D21" i="25"/>
  <c r="D39" i="25"/>
  <c r="D44" i="25"/>
  <c r="D51" i="25"/>
  <c r="E15" i="28"/>
  <c r="E23" i="28" s="1"/>
  <c r="D15" i="28"/>
  <c r="D23" i="28" s="1"/>
  <c r="E27" i="28"/>
  <c r="E33" i="28" s="1"/>
  <c r="D27" i="28"/>
  <c r="D33" i="28" s="1"/>
  <c r="C27" i="28"/>
  <c r="C33" i="28" s="1"/>
  <c r="C15" i="28"/>
  <c r="C23" i="28" s="1"/>
  <c r="D75" i="27"/>
  <c r="D70" i="27"/>
  <c r="D65" i="27"/>
  <c r="E44" i="25"/>
  <c r="E39" i="25"/>
  <c r="E21" i="25"/>
  <c r="E113" i="20"/>
  <c r="E98" i="20"/>
  <c r="E93" i="20"/>
  <c r="E87" i="20"/>
  <c r="E57" i="20"/>
  <c r="E42" i="20"/>
  <c r="E24" i="20"/>
  <c r="E51" i="25"/>
  <c r="E27" i="20"/>
  <c r="D64" i="27" l="1"/>
  <c r="D78" i="27" s="1"/>
  <c r="C92" i="20"/>
  <c r="C40" i="20"/>
  <c r="E92" i="20"/>
  <c r="D92" i="20"/>
  <c r="E120" i="20"/>
  <c r="E107" i="20" s="1"/>
  <c r="E33" i="20"/>
  <c r="B64" i="27"/>
  <c r="B78" i="27" s="1"/>
  <c r="B56" i="27"/>
  <c r="E20" i="20"/>
  <c r="E24" i="25"/>
  <c r="D33" i="25"/>
  <c r="C12" i="20"/>
  <c r="C107" i="20"/>
  <c r="C42" i="25"/>
  <c r="C43" i="25"/>
  <c r="C58" i="25" s="1"/>
  <c r="D33" i="20"/>
  <c r="D12" i="20" s="1"/>
  <c r="D13" i="27"/>
  <c r="C40" i="27"/>
  <c r="C56" i="27" s="1"/>
  <c r="E33" i="25"/>
  <c r="D32" i="27"/>
  <c r="E43" i="25"/>
  <c r="E58" i="25" s="1"/>
  <c r="D24" i="25"/>
  <c r="D40" i="27"/>
  <c r="D56" i="27" s="1"/>
  <c r="C32" i="27"/>
  <c r="C78" i="27"/>
  <c r="D42" i="25" l="1"/>
  <c r="C73" i="20"/>
  <c r="E12" i="20"/>
  <c r="E42" i="25"/>
  <c r="E59" i="25" s="1"/>
  <c r="D12" i="27" s="1"/>
  <c r="C59" i="25"/>
  <c r="E61" i="25" l="1"/>
  <c r="E11" i="28" s="1"/>
  <c r="E34" i="28" s="1"/>
  <c r="B12" i="27"/>
  <c r="B38" i="27" s="1"/>
  <c r="B80" i="27" s="1"/>
  <c r="B84" i="27" s="1"/>
  <c r="C61" i="25"/>
  <c r="E84" i="20" l="1"/>
  <c r="C84" i="20"/>
  <c r="C11" i="28"/>
  <c r="C34" i="28" s="1"/>
  <c r="C77" i="20" l="1"/>
  <c r="C76" i="20" s="1"/>
  <c r="C129" i="20" s="1"/>
  <c r="C130" i="20" s="1"/>
  <c r="D49" i="20" l="1"/>
  <c r="D48" i="25"/>
  <c r="D43" i="25" s="1"/>
  <c r="D58" i="25" s="1"/>
  <c r="D59" i="25" s="1"/>
  <c r="C12" i="27" l="1"/>
  <c r="C13" i="27" l="1"/>
  <c r="D25" i="27" l="1"/>
  <c r="D38" i="27" s="1"/>
  <c r="D80" i="27" s="1"/>
  <c r="D61" i="25" l="1"/>
  <c r="D120" i="20"/>
  <c r="D107" i="20" s="1"/>
  <c r="D84" i="20" l="1"/>
  <c r="D77" i="20" s="1"/>
  <c r="D76" i="20" s="1"/>
  <c r="D129" i="20" s="1"/>
  <c r="D11" i="28"/>
  <c r="D34" i="28" s="1"/>
  <c r="C25" i="27" l="1"/>
  <c r="C38" i="27" s="1"/>
  <c r="C80" i="27" s="1"/>
  <c r="D70" i="20" l="1"/>
  <c r="C82" i="27" s="1"/>
  <c r="E77" i="20"/>
  <c r="E76" i="20" s="1"/>
  <c r="E129" i="20" s="1"/>
  <c r="E70" i="20" l="1"/>
  <c r="D40" i="20"/>
  <c r="D73" i="20" s="1"/>
  <c r="D130" i="20" s="1"/>
  <c r="D81" i="27" l="1"/>
  <c r="C84" i="27"/>
  <c r="D82" i="27"/>
  <c r="E73" i="20"/>
  <c r="E130" i="20" s="1"/>
  <c r="D84" i="27" l="1"/>
</calcChain>
</file>

<file path=xl/sharedStrings.xml><?xml version="1.0" encoding="utf-8"?>
<sst xmlns="http://schemas.openxmlformats.org/spreadsheetml/2006/main" count="385" uniqueCount="346">
  <si>
    <t>V. Inversiones financieras a corto plazo.</t>
  </si>
  <si>
    <t>1. Importe neto de la cifra de negocios.</t>
  </si>
  <si>
    <t>2. Variación de existencias de productos terminados y en curso de fabricación.</t>
  </si>
  <si>
    <t>3. Trabajos realizados por la empresa para su activo.</t>
  </si>
  <si>
    <t>4. Aprovisionamientos.</t>
  </si>
  <si>
    <t>5. Otros ingresos de explotación.</t>
  </si>
  <si>
    <t>6. Gastos de personal.</t>
  </si>
  <si>
    <t>7. Otros gastos de explotación.</t>
  </si>
  <si>
    <t>8. Amortización de inmovilizado.</t>
  </si>
  <si>
    <t>9. Imputación de subvenciones de inmovilizado no financiero y otras.</t>
  </si>
  <si>
    <t>10. Excesos de provisiones.</t>
  </si>
  <si>
    <t>11. Deterioro y resultado por enajenaciones del inmovilizado.</t>
  </si>
  <si>
    <t>12. Ingresos financieros.</t>
  </si>
  <si>
    <t>13. Gastos financieros.</t>
  </si>
  <si>
    <t>15. Diferencias de cambio.</t>
  </si>
  <si>
    <t>16. Deterioro y resultado por enajenaciones de instrumentos financieros.</t>
  </si>
  <si>
    <t>B) RESULTADO FINANCIERO (12+13+14+15+16).</t>
  </si>
  <si>
    <t>C) RESULTADO ANTES DE IMPUESTOS (A+B)</t>
  </si>
  <si>
    <t>17. Impuestos sobre beneficios.</t>
  </si>
  <si>
    <t>D) RESULTADO DEL EJERCICIO (C+17)</t>
  </si>
  <si>
    <t>TOTAL ACTIVO (A+B)</t>
  </si>
  <si>
    <t>I.  Capital</t>
  </si>
  <si>
    <t>II.  Prima de emisión.</t>
  </si>
  <si>
    <t>III. Reservas.</t>
  </si>
  <si>
    <t>IV. (Acciones y participaciones en patrimonio propias).</t>
  </si>
  <si>
    <t>V.  Resultado de ejercicios anteriores.</t>
  </si>
  <si>
    <t>I. Pasivos vinculados con activos no corrientes mantenidos para la venta.</t>
  </si>
  <si>
    <t>II. Provisiones a corto plazo.</t>
  </si>
  <si>
    <t>III. Deudas a corto plazo.</t>
  </si>
  <si>
    <t>a) Consumo de mercaderías.</t>
  </si>
  <si>
    <t>b) Consumo de materias primas y otras materias consumibles.</t>
  </si>
  <si>
    <t>c) Trabajos realizados por otras empresas.</t>
  </si>
  <si>
    <t>a) Ingresos accesorios y otros de gestión corriente.</t>
  </si>
  <si>
    <t>b) Subvenciones de explotación incorporadas al resultado del ejercicio.</t>
  </si>
  <si>
    <t>a) Sueldos, salarios y asimilados.</t>
  </si>
  <si>
    <t>b) Cargas sociales.</t>
  </si>
  <si>
    <t>c) Provisiones.</t>
  </si>
  <si>
    <t>a) Servicios exteriores.</t>
  </si>
  <si>
    <t>b) Tributos.</t>
  </si>
  <si>
    <t>c) Pérdidas, deterioro y variación de provisiones por operaciones comerciales.</t>
  </si>
  <si>
    <t>d) Otros gastos de gestión corriente.</t>
  </si>
  <si>
    <t>a) Deterioros y pérdidas.</t>
  </si>
  <si>
    <t>a) De participaciones en instrumentos de patrimonio.</t>
  </si>
  <si>
    <t>Cuentas</t>
  </si>
  <si>
    <t>b) De valores negociables y otros instrumentos financieros.</t>
  </si>
  <si>
    <t>a) Por deudas con empresas del grupo y asociadas.</t>
  </si>
  <si>
    <t>b) Por deudas con terceros.</t>
  </si>
  <si>
    <t>VI.  Otras aportaciones de socios.</t>
  </si>
  <si>
    <t>VII.  Resultado de ejercicio</t>
  </si>
  <si>
    <t>VIII. (Dividendo a cuenta).</t>
  </si>
  <si>
    <t>IX.  Otros instrumentos de patrimonio neto.</t>
  </si>
  <si>
    <t>II. Deudas a largo plazo.</t>
  </si>
  <si>
    <t>III. Deudas con empresas del grupo y asociadas a largo plazo.</t>
  </si>
  <si>
    <t>IV. Pasivos por impuesto diferido.</t>
  </si>
  <si>
    <t>V. Periodificaciones a largo plazo.</t>
  </si>
  <si>
    <t>IV. Deudas con empresas del grupo y asociadas a corto plazo.</t>
  </si>
  <si>
    <t>V. Acreedores comerciales y otras cuentas a pagar.</t>
  </si>
  <si>
    <t>VI. Periodificaciones a corto plazo</t>
  </si>
  <si>
    <t>ACTIVO</t>
  </si>
  <si>
    <t>A) ACTIVO NO CORRIENTE</t>
  </si>
  <si>
    <t>I. Inmovilizado intangible.</t>
  </si>
  <si>
    <t>II. Inmovilizado material</t>
  </si>
  <si>
    <t>III. Inversiones inmobiliarias.</t>
  </si>
  <si>
    <t>IV. Inversiones en empresas del grupo y asociadas a largo plazo.</t>
  </si>
  <si>
    <t>VI. Activos por impuesto diferido.</t>
  </si>
  <si>
    <t>B) ACTIVO CORRIENTE</t>
  </si>
  <si>
    <t>I. Activos no corrientes mantenidos para la venta.</t>
  </si>
  <si>
    <t>II. Existencias.</t>
  </si>
  <si>
    <t>III. Deudores comerciales y otras cuentas a cobrar.</t>
  </si>
  <si>
    <t>IV. Inversiones en empresas del grupo y asociadas a corto plazo.</t>
  </si>
  <si>
    <t>VII. Efectivo y otros activos líquidos equivalentes.</t>
  </si>
  <si>
    <t>PATRIMONIO NETO Y PASIVO</t>
  </si>
  <si>
    <t>A) PATRIMONIO NETO</t>
  </si>
  <si>
    <t>B) PASIVO NO CORRIENTE.</t>
  </si>
  <si>
    <t>C) PASIVO CORRIENTE</t>
  </si>
  <si>
    <t>TOTAL PATRIMONIO NETO Y PASIVO (A+B+C)</t>
  </si>
  <si>
    <t>c) Por actualización de provisiones.</t>
  </si>
  <si>
    <t>A.3) Subvenciones, donaciones y legados recibidos.</t>
  </si>
  <si>
    <t>A.2) Ajustes por cambio de valor.</t>
  </si>
  <si>
    <t>BALANCE</t>
  </si>
  <si>
    <t>d) Deterioro de mercaderías, materias primas y otros aprovisionamientos.</t>
  </si>
  <si>
    <t>I. Provisiones a largo plazo</t>
  </si>
  <si>
    <t>CUENTA DE PÉRDIDAS Y GANANCIAS</t>
  </si>
  <si>
    <t>480, 567</t>
  </si>
  <si>
    <t>(108), (109)</t>
  </si>
  <si>
    <t>120, (121)</t>
  </si>
  <si>
    <t>(557)</t>
  </si>
  <si>
    <t>133, 1340, 137</t>
  </si>
  <si>
    <t>130, 131, 132</t>
  </si>
  <si>
    <t>1625, 174</t>
  </si>
  <si>
    <t>5290</t>
  </si>
  <si>
    <t>5293</t>
  </si>
  <si>
    <t>5105, 520, 527</t>
  </si>
  <si>
    <t>485, 568</t>
  </si>
  <si>
    <t>71, 7930, (6930)</t>
  </si>
  <si>
    <t>(607)</t>
  </si>
  <si>
    <t>740, 747</t>
  </si>
  <si>
    <t>(642), (643), (649)</t>
  </si>
  <si>
    <t>(644), (6457), 7950, 7957</t>
  </si>
  <si>
    <t>(650), (694), (695), 794, 7954</t>
  </si>
  <si>
    <t>(651), (659)</t>
  </si>
  <si>
    <t>a) Amortización del inmovilizado intangible</t>
  </si>
  <si>
    <t>(663), 763</t>
  </si>
  <si>
    <t>(668), 768</t>
  </si>
  <si>
    <t>(6300), 6301, (633), 638</t>
  </si>
  <si>
    <t>(810), 910</t>
  </si>
  <si>
    <t>(85), 95</t>
  </si>
  <si>
    <t>(802), 902, 993, 994</t>
  </si>
  <si>
    <t>(812), 912</t>
  </si>
  <si>
    <t>c) Amortización de las inversiones inmobiliarias</t>
  </si>
  <si>
    <t>(660)</t>
  </si>
  <si>
    <t>206, (2806), (2906)</t>
  </si>
  <si>
    <t>220, (2920)</t>
  </si>
  <si>
    <t>221, (282), (2921)</t>
  </si>
  <si>
    <t>177, 178, 179</t>
  </si>
  <si>
    <t>1603, 1604, 1613, 1614, 1623, 1624, 1633, 1634</t>
  </si>
  <si>
    <t>585, 586, 587, 588, 589</t>
  </si>
  <si>
    <t>499,  5291, 5292, 5294, 5296, 5297</t>
  </si>
  <si>
    <t>500, 501, 505, 506</t>
  </si>
  <si>
    <t>(600),  6060, 6080, 6090, 610</t>
  </si>
  <si>
    <t>(601), (602), 6061, 6062, 6081, 6082, 6091, 6092, 611, 612</t>
  </si>
  <si>
    <t>(6931), (6932), (6933), 7931, 7932, 7933</t>
  </si>
  <si>
    <t>(631), (634), 636, 639</t>
  </si>
  <si>
    <t>7951, 7952, 7955, 7956</t>
  </si>
  <si>
    <t>(6610), (6611), (6615), (6616), (6620), (6621), (6640), (6641), (6650), (6651), (6654), (6655)</t>
  </si>
  <si>
    <t>(6612), (6613), (6617), (6618), (6622), (6623), (6624), (6642), (6643), (6652), (6653), (6656), (6657), (669)</t>
  </si>
  <si>
    <t>(666), (667), (673), (675), (696), (697), (698), (699)
 766, 773, 775, 796, 797, 798, 799</t>
  </si>
  <si>
    <t xml:space="preserve"> (625) (620), (621), (622), (623), (624), (626), (627), (628), (629)</t>
  </si>
  <si>
    <t>b) Amortización del inmovilizado material</t>
  </si>
  <si>
    <t>5103, 5104, 5113,5114, 5123, 5124, 5133, 5134, 5143, 5144, 5523, 5524, 5563, 5564</t>
  </si>
  <si>
    <t>(640) (641) (6450)</t>
  </si>
  <si>
    <t>(680)</t>
  </si>
  <si>
    <t>(681)</t>
  </si>
  <si>
    <t>(682)</t>
  </si>
  <si>
    <t>b) Resultados por enajenaciones y otras</t>
  </si>
  <si>
    <t>200, 201, (2800), (2801), (2900) (2901)</t>
  </si>
  <si>
    <t>203,  (2803),  (2903)</t>
  </si>
  <si>
    <t>205,  209,  (2805), (2905)</t>
  </si>
  <si>
    <t>210,  211,  (2811),  (2910),  (2911)</t>
  </si>
  <si>
    <t>212, 213, 214, 215, 216, 217, 218, 219, (2812), (2813), (2814), (2815), (2816), (2817), (2818), (2819)</t>
  </si>
  <si>
    <t xml:space="preserve">1. Instrumentos de patrimonio. </t>
  </si>
  <si>
    <t xml:space="preserve">2. Créditos a empresas. </t>
  </si>
  <si>
    <t xml:space="preserve">3. Valores representativos de deuda. </t>
  </si>
  <si>
    <t xml:space="preserve">4. Derivados. </t>
  </si>
  <si>
    <t xml:space="preserve">5. Otros activos financieros. </t>
  </si>
  <si>
    <t>1. Investigación y Desarrollo</t>
  </si>
  <si>
    <t>2. Concesiones</t>
  </si>
  <si>
    <t>3. Patentes, licencias, marcas y similares</t>
  </si>
  <si>
    <t>4. Fondo de comercio</t>
  </si>
  <si>
    <t>6. Otro del Inmovilizado Intangible</t>
  </si>
  <si>
    <t>5. Aplicaciones Informáticas</t>
  </si>
  <si>
    <t>1. Terrenos y construcciones</t>
  </si>
  <si>
    <t>2. Instalaciones técnicas y otro inmovilizado material</t>
  </si>
  <si>
    <t>3. Inmovilizado en curso y Anticipos</t>
  </si>
  <si>
    <t>1. Terrenos</t>
  </si>
  <si>
    <t>2. Construcciones</t>
  </si>
  <si>
    <t>2423, 2424, (2953), (2954)</t>
  </si>
  <si>
    <t>2413, 2414, (2943), (2944)</t>
  </si>
  <si>
    <t>V. Inversiones financieras largo plazo.</t>
  </si>
  <si>
    <t xml:space="preserve">2. Créditos a terceros </t>
  </si>
  <si>
    <t xml:space="preserve">3. Valores representativos de deuda </t>
  </si>
  <si>
    <t>2425, 252, 253, 254, (2955), (298)</t>
  </si>
  <si>
    <t>2415, 251, (2945), (297)</t>
  </si>
  <si>
    <t xml:space="preserve"> 258, 26</t>
  </si>
  <si>
    <t>580, 581, 582, 583, 584, (599)</t>
  </si>
  <si>
    <t xml:space="preserve">1. Comerciales. </t>
  </si>
  <si>
    <t xml:space="preserve">2. Materias primas y otros aprovisionamientos. </t>
  </si>
  <si>
    <t xml:space="preserve">3. Productos en curso. </t>
  </si>
  <si>
    <t xml:space="preserve">4. Productos terminados. </t>
  </si>
  <si>
    <t xml:space="preserve">5. Subproductos, residuos y materiales recuperados. </t>
  </si>
  <si>
    <t xml:space="preserve">6. Anticipos a proveedores </t>
  </si>
  <si>
    <t>30, (390)</t>
  </si>
  <si>
    <t>31, 32, (391), (392)</t>
  </si>
  <si>
    <t>33, 34, (393), (394)</t>
  </si>
  <si>
    <t>35, (395)</t>
  </si>
  <si>
    <t>36, (396)</t>
  </si>
  <si>
    <t xml:space="preserve">1. Clientes por ventas y prestaciones de servicios. </t>
  </si>
  <si>
    <t xml:space="preserve">2. Clientes, empresas del grupo y asociadas. </t>
  </si>
  <si>
    <t xml:space="preserve">3. Deudores varios. </t>
  </si>
  <si>
    <t xml:space="preserve">4. Personal. </t>
  </si>
  <si>
    <t xml:space="preserve">5. Activos por impuesto corriente </t>
  </si>
  <si>
    <t xml:space="preserve">6. Otros créditos con las Administraciones Públicas. </t>
  </si>
  <si>
    <t xml:space="preserve">7. Accionistas (socios) por desembolsos exigidos </t>
  </si>
  <si>
    <t>430, 431, 432, 435, 436, (437), (490), (4935)</t>
  </si>
  <si>
    <t>433, 434, (4933), (4934)</t>
  </si>
  <si>
    <t>44, 5531, 5533</t>
  </si>
  <si>
    <t>460, 544</t>
  </si>
  <si>
    <t>4700, 4708, 471, 472</t>
  </si>
  <si>
    <t xml:space="preserve">2. Créditos a empresas </t>
  </si>
  <si>
    <t>5323, 5324, 5343, 5344, (5953), (5954)</t>
  </si>
  <si>
    <t>5313, 5314, 5333, 5334, (5943), (5944)</t>
  </si>
  <si>
    <t>5353, 5354, 5523, 5524</t>
  </si>
  <si>
    <t>5325, 5345, 542, 543, 547, (5955), (598)</t>
  </si>
  <si>
    <t>5315, 5335, 541, 546, (5945), (597)</t>
  </si>
  <si>
    <t xml:space="preserve"> 5590, 5593</t>
  </si>
  <si>
    <t>5355, 545, 548, 551, 5525, 565, 566</t>
  </si>
  <si>
    <t>570, 571, 572, 573, 574, 575</t>
  </si>
  <si>
    <t xml:space="preserve">1. Tesorería. </t>
  </si>
  <si>
    <t xml:space="preserve">2. Otros activos líquidos equivalentes. </t>
  </si>
  <si>
    <t xml:space="preserve">100,  101,  102 , (1030) , (1040) </t>
  </si>
  <si>
    <t>A.1) Fondos propios.</t>
  </si>
  <si>
    <t xml:space="preserve">II. Operaciones de cobertura. </t>
  </si>
  <si>
    <t xml:space="preserve">III. Otros. </t>
  </si>
  <si>
    <t xml:space="preserve">1. Obligaciones por prestaciones a largo plazo al personal. </t>
  </si>
  <si>
    <t xml:space="preserve">2. Actuaciones medioambientales. </t>
  </si>
  <si>
    <t xml:space="preserve">3. Provisiones por reestructuración. </t>
  </si>
  <si>
    <t>141, 142, 143, 147</t>
  </si>
  <si>
    <t xml:space="preserve">4. Otras provisiones. </t>
  </si>
  <si>
    <t xml:space="preserve">1. Obligaciones y otros valores negociables. </t>
  </si>
  <si>
    <t>1605,  170</t>
  </si>
  <si>
    <t xml:space="preserve">2. Deudas con entidades de crédito. </t>
  </si>
  <si>
    <t xml:space="preserve">3. Acreedores por arrendamiento financiero. </t>
  </si>
  <si>
    <t>1615, 1635, 171, 172, 173, 175, 180, 185, 189</t>
  </si>
  <si>
    <t xml:space="preserve">5. Otros pasivos financieros. </t>
  </si>
  <si>
    <t>1. Provisión por retribuciones al personal</t>
  </si>
  <si>
    <t>2. Provisión por desmantelamiento, retiro o rehabilitación del inmovilizado</t>
  </si>
  <si>
    <t>3. Otras provisiones</t>
  </si>
  <si>
    <t>5125,  524</t>
  </si>
  <si>
    <t>5595,  5598</t>
  </si>
  <si>
    <t>(1034) (1044) (190), (192), 194, 509, 5115, 5135, 5145, 521, 522, 523,  525, 526, 528, 551, 5525, 5530, 5532, 555, 5565, 5566, 560, 561, 569</t>
  </si>
  <si>
    <t>400, 401, 405, (406)</t>
  </si>
  <si>
    <t xml:space="preserve">1. Proveedores </t>
  </si>
  <si>
    <t>403,  404</t>
  </si>
  <si>
    <t xml:space="preserve">2. Proveedores, empresas del grupo y asociadas. </t>
  </si>
  <si>
    <t xml:space="preserve">3. Acreedores varios. </t>
  </si>
  <si>
    <t>465,  466</t>
  </si>
  <si>
    <t xml:space="preserve">4. Personal (remuneraciones pendientes de pago). </t>
  </si>
  <si>
    <t xml:space="preserve">5. Pasivos por impuesto corriente. </t>
  </si>
  <si>
    <t>4750, 4751, 4758,  476, 477</t>
  </si>
  <si>
    <t xml:space="preserve">6. Otras deudas con las Administraciones Públicas. </t>
  </si>
  <si>
    <t xml:space="preserve">7. Anticipos de clientes. </t>
  </si>
  <si>
    <t>Unidad: Euros</t>
  </si>
  <si>
    <t>Datos reales</t>
  </si>
  <si>
    <t>a) Ventas</t>
  </si>
  <si>
    <t>b) Prestaciones de servicios</t>
  </si>
  <si>
    <t>700, 701, 702, 703, 704, (706), (708), (709)</t>
  </si>
  <si>
    <t>(690), (691), (692), 790, 791, 792</t>
  </si>
  <si>
    <t>A) RESULTADO DE EXPLOTACIÓN (1+2+3+4+5+6+7+8+9+10+11)</t>
  </si>
  <si>
    <t>7600,  7601</t>
  </si>
  <si>
    <t xml:space="preserve">a1) En empresas del grupo y asociadas. </t>
  </si>
  <si>
    <t>7602,  7603</t>
  </si>
  <si>
    <t xml:space="preserve">a2) En terceros. </t>
  </si>
  <si>
    <t>7610, 7611, 76200, 76201, 76210, 76211</t>
  </si>
  <si>
    <t xml:space="preserve">b1) De empresas del grupo y asociadas. </t>
  </si>
  <si>
    <t>7612, 7613, 76202, 76203, 76212, 76213, 767, 769</t>
  </si>
  <si>
    <t xml:space="preserve">b2) De terceros. </t>
  </si>
  <si>
    <t>ESTADO DE FLUJOS DE EFECTIVO</t>
  </si>
  <si>
    <t>A) FLUJOS DE EFECTIVO DE LAS ACTIVIDADES DE EXPLOTACIÓN</t>
  </si>
  <si>
    <t xml:space="preserve">1. Resultado del ejercicio antes de impuestos. </t>
  </si>
  <si>
    <t xml:space="preserve">2. Ajustes del resultado. </t>
  </si>
  <si>
    <t xml:space="preserve">a) Amortización del inmovilizado (+). </t>
  </si>
  <si>
    <t xml:space="preserve">b) Correcciones valorativas por deterioro (+/-). </t>
  </si>
  <si>
    <t xml:space="preserve">c) Variación de provisiones (+/-). </t>
  </si>
  <si>
    <t xml:space="preserve">d) Imputación de subvenciones (-) </t>
  </si>
  <si>
    <t xml:space="preserve">e) Resultados por bajas y enajenaciones del inmovilizado (+/-). </t>
  </si>
  <si>
    <t xml:space="preserve">f) Resultados por bajas y enajenaciones de instrumentos financieros (+/-). </t>
  </si>
  <si>
    <t xml:space="preserve">g) Ingresos financieros (-). </t>
  </si>
  <si>
    <t xml:space="preserve">h) Gastos financieros (+). </t>
  </si>
  <si>
    <t xml:space="preserve">i) Diferencias de cambio (+/-). </t>
  </si>
  <si>
    <t xml:space="preserve">j) Variación de valor razonable en instrumentos financieros (+/-). </t>
  </si>
  <si>
    <t xml:space="preserve">k) Otros ingresos y gastos (-/+). </t>
  </si>
  <si>
    <t xml:space="preserve">3. Cambios en el capital corriente. </t>
  </si>
  <si>
    <t xml:space="preserve">a) Existencias (+/-). </t>
  </si>
  <si>
    <t xml:space="preserve">b) Deudores y otras cuentas a cobrar (+/-). </t>
  </si>
  <si>
    <t xml:space="preserve">c) Otros activos corrientes (+/-). </t>
  </si>
  <si>
    <t xml:space="preserve">d) Acreedores y otras cuentas a pagar (+/-). </t>
  </si>
  <si>
    <t xml:space="preserve">e) Otros pasivos corrientes (+/-). </t>
  </si>
  <si>
    <t xml:space="preserve">f) Otros activos y pasivos no corrientes (+/-). </t>
  </si>
  <si>
    <t xml:space="preserve">4. Otros flujos de efectivo de las actividades de explotación. </t>
  </si>
  <si>
    <t xml:space="preserve">a) Pagos de intereses (-). </t>
  </si>
  <si>
    <t xml:space="preserve">b) Cobros de dividendos (+). </t>
  </si>
  <si>
    <t xml:space="preserve">c) Cobros de intereses (+). </t>
  </si>
  <si>
    <t xml:space="preserve">d) Cobros (pagos) por impuesto sobre beneficios (+/-). </t>
  </si>
  <si>
    <t xml:space="preserve">e) Otros pagos (cobros) (-/+) </t>
  </si>
  <si>
    <t xml:space="preserve">5. Flujos de efectivo de las actividades de explotación (+/-1+/-2+/-3+/-4) </t>
  </si>
  <si>
    <t>B) FLUJOS DE EFECTIVO DE LAS ACTIVIDADES DE INVERSIÓN</t>
  </si>
  <si>
    <t xml:space="preserve">6. Pagos por inversiones (-). </t>
  </si>
  <si>
    <t xml:space="preserve">a) Empresas del grupo y asociadas. </t>
  </si>
  <si>
    <t xml:space="preserve">b) Inmovilizado intangible. </t>
  </si>
  <si>
    <t xml:space="preserve">c) Inmovilizado material. </t>
  </si>
  <si>
    <t xml:space="preserve">d) Inversiones inmobiliarias. </t>
  </si>
  <si>
    <t xml:space="preserve">e) Otros activos financieros. </t>
  </si>
  <si>
    <t xml:space="preserve">f) Activos no corrientes mantenidos para venta. </t>
  </si>
  <si>
    <t xml:space="preserve">g) Otros activos. </t>
  </si>
  <si>
    <t xml:space="preserve">7. Cobros por desinversiones (+). </t>
  </si>
  <si>
    <t>C) FLUJOS DE EFECTIVO DE LAS ACTIVIDADES DE FINANCIACIÓN</t>
  </si>
  <si>
    <t xml:space="preserve">9. Cobros y pagos por instrumentos de patrimonio. </t>
  </si>
  <si>
    <t xml:space="preserve">a) Emisión de instrumentos de patrimonio (+). </t>
  </si>
  <si>
    <t xml:space="preserve">b) Amortización de instrumentos de patrimonio (-). </t>
  </si>
  <si>
    <t xml:space="preserve">c) Adquisición de instrumentos de patrimonio propio (-). </t>
  </si>
  <si>
    <t xml:space="preserve">d) Enajenación de instrumentos de patrimonio propio (+). </t>
  </si>
  <si>
    <t xml:space="preserve">e) Subvenciones, donaciones y legados recibidos (+). </t>
  </si>
  <si>
    <t xml:space="preserve">10. Cobros y pagos por instrumentos de pasivo financiero. </t>
  </si>
  <si>
    <t xml:space="preserve">a) Emisión </t>
  </si>
  <si>
    <t xml:space="preserve">1. Obligaciones y otros valores negociables (+). </t>
  </si>
  <si>
    <t xml:space="preserve">2. Deudas con entidades de crédito (+). </t>
  </si>
  <si>
    <t xml:space="preserve">3. Deudas con empresas del grupo y asociadas (+). </t>
  </si>
  <si>
    <t xml:space="preserve">4. Otras deudas (+). </t>
  </si>
  <si>
    <t xml:space="preserve">b) Devolución y amortización de </t>
  </si>
  <si>
    <t xml:space="preserve">1. Obligaciones y otros valores negociables (-). </t>
  </si>
  <si>
    <t xml:space="preserve">2. Deudas con entidades de crédito (-). </t>
  </si>
  <si>
    <t xml:space="preserve">3. Deudas con empresas del grupo y asociadas (-). </t>
  </si>
  <si>
    <t xml:space="preserve">4. Otras deudas (-). </t>
  </si>
  <si>
    <t xml:space="preserve">11. Pagos por dividendos y remuneraciones de otros instrumentos de patrimonio. </t>
  </si>
  <si>
    <t xml:space="preserve">a) Dividendos (-). </t>
  </si>
  <si>
    <t xml:space="preserve">b) Remuneración de otros instrumentos de patrimonio (-). </t>
  </si>
  <si>
    <t xml:space="preserve">12. Flujos de efectivo de las actividades de financiación (+/-9+/-10-11) </t>
  </si>
  <si>
    <t xml:space="preserve">D) Efecto de las variaciones de los tipos de cambio </t>
  </si>
  <si>
    <t xml:space="preserve">E) AUMENTO/DISMINUCIÓN NETA DEL EFECTIVO O EQUIVALENTES (+/-5+/-8+/-12+/-D) </t>
  </si>
  <si>
    <t xml:space="preserve">Efectivo o equivalentes al comienzo del ejercicio. </t>
  </si>
  <si>
    <t xml:space="preserve">Efectivo o equivalentes al final del ejercicio. </t>
  </si>
  <si>
    <t xml:space="preserve">8. Flujos de efectivo de las actividades de inversión (6+7) </t>
  </si>
  <si>
    <t xml:space="preserve">A) Resultado de la cuenta de pérdidas y ganancias </t>
  </si>
  <si>
    <t>Ingresos y gastos imputados directamente al patrimonio neto</t>
  </si>
  <si>
    <t xml:space="preserve">I. Por valoración instrumentos financieros. </t>
  </si>
  <si>
    <t>(800), (89), 900, 991, 992</t>
  </si>
  <si>
    <t xml:space="preserve">2. Otros ingresos/gastos. </t>
  </si>
  <si>
    <t xml:space="preserve">II. Por coberturas de flujos de efectivo. </t>
  </si>
  <si>
    <t xml:space="preserve">III. Subvenciones, donaciones y legados recibidos. </t>
  </si>
  <si>
    <t xml:space="preserve">IV. Por ganancias y pérdidas actuariales y otros ajustes. </t>
  </si>
  <si>
    <t>(8300)*, 8301*, (833), 834, 835,   838</t>
  </si>
  <si>
    <t xml:space="preserve">V. Efecto impositivo. </t>
  </si>
  <si>
    <t xml:space="preserve">B) Total ingresos y gastos imputados directamente en el patrimonio neto (I+II+III+IV+V) </t>
  </si>
  <si>
    <t>Transferencias a la cuenta de pérdidas y ganancias</t>
  </si>
  <si>
    <t xml:space="preserve">VI. Por valoración de instrumentos financieros. </t>
  </si>
  <si>
    <t xml:space="preserve">VII. Por coberturas de flujos de efectivo. </t>
  </si>
  <si>
    <t xml:space="preserve">VIII. Subvenciones, donaciones y legados recibidos. </t>
  </si>
  <si>
    <t>8301*, (836), (837)</t>
  </si>
  <si>
    <t xml:space="preserve">IX. Efecto impositivo. </t>
  </si>
  <si>
    <t xml:space="preserve">C) Total transferencias a la cuenta de pérdidas y ganancias (VI+VII+VIII+IX) </t>
  </si>
  <si>
    <t>ESTADO DE CAMBIOS EN EL PATRIMONIO NETO</t>
  </si>
  <si>
    <t>TOTAL DE INGRESOS Y GASTOS RECONOCIDOS (A + B + C)</t>
  </si>
  <si>
    <t>112, 113, 114, 115, 119</t>
  </si>
  <si>
    <t>(670), (671), (672), (678), 770, 771, 772 , 778</t>
  </si>
  <si>
    <t>BALANCE DE SITUACIÓN</t>
  </si>
  <si>
    <t>202, (2802), (2902)</t>
  </si>
  <si>
    <t>204, (2804)</t>
  </si>
  <si>
    <t>2403, 2404, (2493), (2494), (2933),(2934)</t>
  </si>
  <si>
    <t>2405, (2495), 250, (259), (2935), (2936)</t>
  </si>
  <si>
    <t>5303, 5304, (5393), (5394), (5933), (5934)</t>
  </si>
  <si>
    <t>5305, 540, (5395), (549), (5935), (5936)</t>
  </si>
  <si>
    <t>I. Activos financieros a valor razonable con cambios en el patrimonio neto.</t>
  </si>
  <si>
    <t>14. Variación de valor razonable en instrumentos financieros.</t>
  </si>
  <si>
    <t>1. Activos financieros a valor razonable con cambios en el patrimonio neto.</t>
  </si>
  <si>
    <t>NAFARBIDE, el Camino de los Navarros, S.L.</t>
  </si>
  <si>
    <t>Presupuesto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</si>
</sst>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7.5"/>
      <name val="Helvetica"/>
      <family val="2"/>
    </font>
    <font>
      <b/>
      <u/>
      <sz val="12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82">
    <xf numFmtId="0" fontId="0" fillId="0" borderId="0" xfId="0"/>
    <xf numFmtId="3" fontId="15" fillId="2" borderId="1" xfId="1" applyNumberFormat="1" applyFont="1" applyFill="1" applyBorder="1" applyAlignment="1" applyProtection="1">
      <alignment horizontal="center" vertical="center"/>
    </xf>
    <xf numFmtId="3" fontId="10" fillId="2" borderId="1" xfId="1" applyNumberFormat="1" applyFont="1" applyFill="1" applyBorder="1" applyAlignment="1" applyProtection="1">
      <alignment horizontal="center" vertical="center"/>
    </xf>
    <xf numFmtId="3" fontId="10" fillId="2" borderId="2" xfId="1" applyNumberFormat="1" applyFont="1" applyFill="1" applyBorder="1" applyAlignment="1" applyProtection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1" fillId="4" borderId="0" xfId="1" applyNumberFormat="1" applyFont="1" applyFill="1" applyBorder="1" applyAlignment="1" applyProtection="1">
      <alignment vertical="center"/>
    </xf>
    <xf numFmtId="3" fontId="11" fillId="4" borderId="4" xfId="1" applyNumberFormat="1" applyFont="1" applyFill="1" applyBorder="1" applyAlignment="1" applyProtection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7" fillId="4" borderId="4" xfId="0" quotePrefix="1" applyNumberFormat="1" applyFont="1" applyFill="1" applyBorder="1" applyAlignment="1">
      <alignment horizontal="center" vertical="center"/>
    </xf>
    <xf numFmtId="3" fontId="14" fillId="4" borderId="4" xfId="1" applyNumberFormat="1" applyFont="1" applyFill="1" applyBorder="1" applyAlignment="1" applyProtection="1">
      <alignment horizontal="center" vertical="center"/>
    </xf>
    <xf numFmtId="3" fontId="14" fillId="4" borderId="4" xfId="1" quotePrefix="1" applyNumberFormat="1" applyFont="1" applyFill="1" applyBorder="1" applyAlignment="1" applyProtection="1">
      <alignment horizontal="center" vertical="center" wrapText="1"/>
    </xf>
    <xf numFmtId="3" fontId="14" fillId="4" borderId="4" xfId="1" quotePrefix="1" applyNumberFormat="1" applyFont="1" applyFill="1" applyBorder="1" applyAlignment="1" applyProtection="1">
      <alignment horizontal="center" vertical="center"/>
    </xf>
    <xf numFmtId="3" fontId="14" fillId="4" borderId="4" xfId="1" applyNumberFormat="1" applyFont="1" applyFill="1" applyBorder="1" applyAlignment="1" applyProtection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/>
    </xf>
    <xf numFmtId="3" fontId="7" fillId="4" borderId="4" xfId="0" quotePrefix="1" applyNumberFormat="1" applyFont="1" applyFill="1" applyBorder="1" applyAlignment="1">
      <alignment horizontal="center" vertical="center" wrapText="1"/>
    </xf>
    <xf numFmtId="3" fontId="11" fillId="4" borderId="0" xfId="1" applyNumberFormat="1" applyFont="1" applyFill="1" applyBorder="1" applyAlignment="1" applyProtection="1">
      <alignment vertical="center"/>
    </xf>
    <xf numFmtId="3" fontId="1" fillId="3" borderId="6" xfId="0" applyNumberFormat="1" applyFont="1" applyFill="1" applyBorder="1" applyAlignment="1">
      <alignment vertical="center"/>
    </xf>
    <xf numFmtId="3" fontId="9" fillId="4" borderId="7" xfId="1" applyNumberFormat="1" applyFont="1" applyFill="1" applyBorder="1" applyAlignment="1" applyProtection="1">
      <alignment horizontal="left" vertical="center"/>
    </xf>
    <xf numFmtId="3" fontId="1" fillId="4" borderId="8" xfId="0" applyNumberFormat="1" applyFont="1" applyFill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>
      <alignment horizontal="left" vertical="center" indent="1"/>
    </xf>
    <xf numFmtId="3" fontId="3" fillId="4" borderId="8" xfId="0" applyNumberFormat="1" applyFont="1" applyFill="1" applyBorder="1" applyAlignment="1" applyProtection="1">
      <alignment horizontal="center" vertical="center"/>
      <protection locked="0"/>
    </xf>
    <xf numFmtId="3" fontId="9" fillId="4" borderId="7" xfId="1" quotePrefix="1" applyNumberFormat="1" applyFont="1" applyFill="1" applyBorder="1" applyAlignment="1" applyProtection="1">
      <alignment horizontal="left" vertical="center"/>
    </xf>
    <xf numFmtId="3" fontId="9" fillId="4" borderId="8" xfId="1" applyNumberFormat="1" applyFont="1" applyFill="1" applyBorder="1" applyAlignment="1" applyProtection="1">
      <alignment horizontal="left" vertical="center"/>
    </xf>
    <xf numFmtId="3" fontId="1" fillId="3" borderId="10" xfId="0" applyNumberFormat="1" applyFont="1" applyFill="1" applyBorder="1" applyAlignment="1">
      <alignment vertical="center"/>
    </xf>
    <xf numFmtId="3" fontId="1" fillId="4" borderId="8" xfId="0" applyNumberFormat="1" applyFont="1" applyFill="1" applyBorder="1" applyAlignment="1">
      <alignment horizontal="center" vertical="center"/>
    </xf>
    <xf numFmtId="3" fontId="9" fillId="4" borderId="7" xfId="1" quotePrefix="1" applyNumberFormat="1" applyFont="1" applyFill="1" applyBorder="1" applyAlignment="1" applyProtection="1">
      <alignment vertical="center"/>
    </xf>
    <xf numFmtId="3" fontId="1" fillId="3" borderId="13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center" vertical="center"/>
    </xf>
    <xf numFmtId="3" fontId="9" fillId="4" borderId="7" xfId="1" applyNumberFormat="1" applyFont="1" applyFill="1" applyBorder="1" applyAlignment="1" applyProtection="1">
      <alignment vertical="center"/>
    </xf>
    <xf numFmtId="3" fontId="9" fillId="2" borderId="13" xfId="1" applyNumberFormat="1" applyFont="1" applyFill="1" applyBorder="1" applyAlignment="1" applyProtection="1">
      <alignment vertical="center"/>
    </xf>
    <xf numFmtId="3" fontId="9" fillId="2" borderId="14" xfId="1" applyNumberFormat="1" applyFont="1" applyFill="1" applyBorder="1" applyAlignment="1" applyProtection="1">
      <alignment vertical="center"/>
    </xf>
    <xf numFmtId="3" fontId="9" fillId="4" borderId="16" xfId="1" applyNumberFormat="1" applyFont="1" applyFill="1" applyBorder="1" applyAlignment="1" applyProtection="1">
      <alignment vertical="center"/>
    </xf>
    <xf numFmtId="3" fontId="19" fillId="4" borderId="4" xfId="1" applyNumberFormat="1" applyFont="1" applyFill="1" applyBorder="1" applyAlignment="1" applyProtection="1">
      <alignment horizontal="left" vertical="center"/>
    </xf>
    <xf numFmtId="3" fontId="9" fillId="4" borderId="4" xfId="1" applyNumberFormat="1" applyFont="1" applyFill="1" applyBorder="1" applyAlignment="1" applyProtection="1">
      <alignment horizontal="left" vertical="center"/>
    </xf>
    <xf numFmtId="3" fontId="19" fillId="4" borderId="2" xfId="1" applyNumberFormat="1" applyFont="1" applyFill="1" applyBorder="1" applyAlignment="1" applyProtection="1">
      <alignment horizontal="left" vertical="center"/>
    </xf>
    <xf numFmtId="3" fontId="1" fillId="4" borderId="17" xfId="0" applyNumberFormat="1" applyFont="1" applyFill="1" applyBorder="1" applyAlignment="1" applyProtection="1">
      <alignment horizontal="center" vertical="center"/>
      <protection locked="0"/>
    </xf>
    <xf numFmtId="3" fontId="3" fillId="4" borderId="17" xfId="0" applyNumberFormat="1" applyFont="1" applyFill="1" applyBorder="1" applyAlignment="1" applyProtection="1">
      <alignment horizontal="center" vertical="center"/>
      <protection locked="0"/>
    </xf>
    <xf numFmtId="3" fontId="1" fillId="4" borderId="19" xfId="0" applyNumberFormat="1" applyFont="1" applyFill="1" applyBorder="1" applyAlignment="1" applyProtection="1">
      <alignment horizontal="center" vertical="center"/>
      <protection locked="0"/>
    </xf>
    <xf numFmtId="3" fontId="9" fillId="2" borderId="21" xfId="1" applyNumberFormat="1" applyFont="1" applyFill="1" applyBorder="1" applyAlignment="1" applyProtection="1">
      <alignment horizontal="center" vertical="center"/>
    </xf>
    <xf numFmtId="3" fontId="9" fillId="4" borderId="12" xfId="1" applyNumberFormat="1" applyFont="1" applyFill="1" applyBorder="1" applyAlignment="1" applyProtection="1">
      <alignment vertical="center"/>
    </xf>
    <xf numFmtId="3" fontId="9" fillId="2" borderId="22" xfId="1" applyNumberFormat="1" applyFont="1" applyFill="1" applyBorder="1" applyAlignment="1" applyProtection="1">
      <alignment vertical="center"/>
    </xf>
    <xf numFmtId="3" fontId="9" fillId="2" borderId="23" xfId="1" applyNumberFormat="1" applyFont="1" applyFill="1" applyBorder="1" applyAlignment="1" applyProtection="1">
      <alignment vertical="center"/>
    </xf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0" fontId="7" fillId="4" borderId="0" xfId="0" applyFont="1" applyFill="1"/>
    <xf numFmtId="3" fontId="7" fillId="4" borderId="0" xfId="0" applyNumberFormat="1" applyFont="1" applyFill="1" applyAlignment="1">
      <alignment horizontal="center"/>
    </xf>
    <xf numFmtId="3" fontId="10" fillId="4" borderId="0" xfId="1" applyNumberFormat="1" applyFont="1" applyFill="1" applyBorder="1" applyAlignment="1" applyProtection="1">
      <alignment horizontal="center" vertical="center"/>
    </xf>
    <xf numFmtId="3" fontId="10" fillId="4" borderId="0" xfId="1" quotePrefix="1" applyNumberFormat="1" applyFont="1" applyFill="1" applyBorder="1" applyAlignment="1" applyProtection="1">
      <alignment horizontal="center" vertical="center"/>
    </xf>
    <xf numFmtId="3" fontId="12" fillId="4" borderId="0" xfId="1" applyNumberFormat="1" applyFont="1" applyFill="1" applyBorder="1" applyAlignment="1" applyProtection="1">
      <alignment horizontal="center" vertical="center" wrapText="1"/>
    </xf>
    <xf numFmtId="3" fontId="16" fillId="4" borderId="0" xfId="1" applyNumberFormat="1" applyFont="1" applyFill="1" applyBorder="1" applyAlignment="1" applyProtection="1">
      <alignment horizontal="center" vertical="center" wrapText="1"/>
    </xf>
    <xf numFmtId="3" fontId="9" fillId="4" borderId="0" xfId="1" applyNumberFormat="1" applyFont="1" applyFill="1" applyBorder="1" applyAlignment="1" applyProtection="1">
      <alignment horizontal="left" vertical="center"/>
    </xf>
    <xf numFmtId="3" fontId="9" fillId="4" borderId="0" xfId="1" applyNumberFormat="1" applyFont="1" applyFill="1" applyBorder="1" applyAlignment="1" applyProtection="1">
      <alignment horizontal="right" vertical="center"/>
    </xf>
    <xf numFmtId="3" fontId="1" fillId="4" borderId="20" xfId="0" applyNumberFormat="1" applyFont="1" applyFill="1" applyBorder="1" applyAlignment="1">
      <alignment horizontal="center" vertical="center" wrapText="1"/>
    </xf>
    <xf numFmtId="3" fontId="1" fillId="3" borderId="26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center"/>
    </xf>
    <xf numFmtId="3" fontId="5" fillId="3" borderId="28" xfId="0" quotePrefix="1" applyNumberFormat="1" applyFont="1" applyFill="1" applyBorder="1" applyAlignment="1">
      <alignment vertical="center"/>
    </xf>
    <xf numFmtId="3" fontId="1" fillId="3" borderId="29" xfId="0" quotePrefix="1" applyNumberFormat="1" applyFont="1" applyFill="1" applyBorder="1" applyAlignment="1">
      <alignment horizontal="left" vertical="center"/>
    </xf>
    <xf numFmtId="3" fontId="1" fillId="3" borderId="25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vertical="center"/>
    </xf>
    <xf numFmtId="3" fontId="1" fillId="4" borderId="30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7" fillId="4" borderId="15" xfId="0" applyNumberFormat="1" applyFont="1" applyFill="1" applyBorder="1" applyAlignment="1">
      <alignment vertical="center"/>
    </xf>
    <xf numFmtId="3" fontId="5" fillId="3" borderId="31" xfId="0" quotePrefix="1" applyNumberFormat="1" applyFont="1" applyFill="1" applyBorder="1" applyAlignment="1">
      <alignment horizontal="center" vertical="center"/>
    </xf>
    <xf numFmtId="3" fontId="1" fillId="3" borderId="32" xfId="0" quotePrefix="1" applyNumberFormat="1" applyFont="1" applyFill="1" applyBorder="1" applyAlignment="1">
      <alignment horizontal="left" vertical="center"/>
    </xf>
    <xf numFmtId="3" fontId="1" fillId="3" borderId="11" xfId="0" applyNumberFormat="1" applyFont="1" applyFill="1" applyBorder="1" applyAlignment="1">
      <alignment horizontal="center" vertical="center"/>
    </xf>
    <xf numFmtId="0" fontId="0" fillId="4" borderId="0" xfId="0" applyFill="1"/>
    <xf numFmtId="3" fontId="0" fillId="4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1" fillId="4" borderId="34" xfId="0" applyNumberFormat="1" applyFont="1" applyFill="1" applyBorder="1" applyAlignment="1">
      <alignment horizontal="center" vertical="center"/>
    </xf>
    <xf numFmtId="3" fontId="3" fillId="4" borderId="34" xfId="0" applyNumberFormat="1" applyFont="1" applyFill="1" applyBorder="1" applyAlignment="1">
      <alignment horizontal="center" vertical="center"/>
    </xf>
    <xf numFmtId="3" fontId="1" fillId="3" borderId="35" xfId="0" applyNumberFormat="1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3" fontId="1" fillId="3" borderId="36" xfId="0" applyNumberFormat="1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 applyProtection="1">
      <alignment horizontal="center"/>
      <protection locked="0"/>
    </xf>
    <xf numFmtId="3" fontId="0" fillId="4" borderId="17" xfId="0" applyNumberFormat="1" applyFill="1" applyBorder="1" applyAlignment="1" applyProtection="1">
      <alignment horizontal="center"/>
      <protection locked="0"/>
    </xf>
    <xf numFmtId="3" fontId="0" fillId="4" borderId="33" xfId="0" applyNumberFormat="1" applyFill="1" applyBorder="1" applyAlignment="1" applyProtection="1">
      <alignment horizontal="center"/>
      <protection locked="0"/>
    </xf>
    <xf numFmtId="0" fontId="13" fillId="4" borderId="0" xfId="0" applyFont="1" applyFill="1"/>
    <xf numFmtId="0" fontId="13" fillId="0" borderId="0" xfId="0" applyFont="1"/>
    <xf numFmtId="3" fontId="7" fillId="4" borderId="0" xfId="0" applyNumberFormat="1" applyFont="1" applyFill="1"/>
    <xf numFmtId="0" fontId="7" fillId="0" borderId="0" xfId="0" applyFont="1"/>
    <xf numFmtId="3" fontId="11" fillId="4" borderId="5" xfId="1" quotePrefix="1" applyNumberFormat="1" applyFont="1" applyFill="1" applyBorder="1" applyAlignment="1" applyProtection="1">
      <alignment horizontal="center" vertical="center"/>
    </xf>
    <xf numFmtId="3" fontId="11" fillId="4" borderId="5" xfId="1" applyNumberFormat="1" applyFont="1" applyFill="1" applyBorder="1" applyAlignment="1" applyProtection="1">
      <alignment horizontal="center" vertical="center"/>
    </xf>
    <xf numFmtId="3" fontId="10" fillId="4" borderId="0" xfId="1" quotePrefix="1" applyNumberFormat="1" applyFont="1" applyFill="1" applyBorder="1" applyAlignment="1" applyProtection="1">
      <alignment horizontal="left" vertical="center"/>
    </xf>
    <xf numFmtId="14" fontId="9" fillId="4" borderId="8" xfId="1" applyNumberFormat="1" applyFont="1" applyFill="1" applyBorder="1" applyAlignment="1" applyProtection="1">
      <alignment horizontal="center" vertical="center"/>
    </xf>
    <xf numFmtId="0" fontId="3" fillId="4" borderId="0" xfId="0" applyFont="1" applyFill="1"/>
    <xf numFmtId="0" fontId="3" fillId="0" borderId="0" xfId="0" applyFont="1"/>
    <xf numFmtId="3" fontId="1" fillId="4" borderId="37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center"/>
    </xf>
    <xf numFmtId="3" fontId="1" fillId="4" borderId="8" xfId="0" applyNumberFormat="1" applyFont="1" applyFill="1" applyBorder="1" applyAlignment="1">
      <alignment horizontal="center"/>
    </xf>
    <xf numFmtId="3" fontId="1" fillId="4" borderId="8" xfId="0" applyNumberFormat="1" applyFont="1" applyFill="1" applyBorder="1" applyAlignment="1" applyProtection="1">
      <alignment horizontal="center"/>
      <protection locked="0"/>
    </xf>
    <xf numFmtId="3" fontId="6" fillId="4" borderId="0" xfId="0" applyNumberFormat="1" applyFont="1" applyFill="1"/>
    <xf numFmtId="3" fontId="0" fillId="4" borderId="0" xfId="0" applyNumberFormat="1" applyFill="1"/>
    <xf numFmtId="3" fontId="1" fillId="4" borderId="12" xfId="0" applyNumberFormat="1" applyFont="1" applyFill="1" applyBorder="1" applyAlignment="1">
      <alignment horizontal="left" vertical="center" indent="1"/>
    </xf>
    <xf numFmtId="3" fontId="3" fillId="4" borderId="12" xfId="0" applyNumberFormat="1" applyFont="1" applyFill="1" applyBorder="1" applyAlignment="1">
      <alignment horizontal="left" vertical="center" indent="1"/>
    </xf>
    <xf numFmtId="3" fontId="3" fillId="4" borderId="0" xfId="0" applyNumberFormat="1" applyFont="1" applyFill="1" applyAlignment="1">
      <alignment horizontal="center"/>
    </xf>
    <xf numFmtId="3" fontId="3" fillId="4" borderId="3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 vertical="center"/>
    </xf>
    <xf numFmtId="3" fontId="1" fillId="4" borderId="9" xfId="0" applyNumberFormat="1" applyFon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3" fillId="4" borderId="7" xfId="0" applyNumberFormat="1" applyFont="1" applyFill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 applyProtection="1">
      <alignment horizontal="center"/>
      <protection locked="0"/>
    </xf>
    <xf numFmtId="3" fontId="0" fillId="4" borderId="7" xfId="0" applyNumberFormat="1" applyFill="1" applyBorder="1" applyAlignment="1" applyProtection="1">
      <alignment horizontal="center"/>
      <protection locked="0"/>
    </xf>
    <xf numFmtId="3" fontId="0" fillId="4" borderId="14" xfId="0" applyNumberFormat="1" applyFill="1" applyBorder="1" applyAlignment="1" applyProtection="1">
      <alignment horizontal="center"/>
      <protection locked="0"/>
    </xf>
    <xf numFmtId="3" fontId="1" fillId="4" borderId="7" xfId="0" applyNumberFormat="1" applyFont="1" applyFill="1" applyBorder="1" applyAlignment="1" applyProtection="1">
      <alignment horizontal="center" vertical="center"/>
      <protection locked="0"/>
    </xf>
    <xf numFmtId="3" fontId="1" fillId="4" borderId="6" xfId="0" applyNumberFormat="1" applyFont="1" applyFill="1" applyBorder="1" applyAlignment="1" applyProtection="1">
      <alignment horizontal="center" vertical="center"/>
      <protection locked="0"/>
    </xf>
    <xf numFmtId="3" fontId="9" fillId="2" borderId="21" xfId="1" applyNumberFormat="1" applyFont="1" applyFill="1" applyBorder="1" applyAlignment="1" applyProtection="1">
      <alignment horizontal="center" vertical="center"/>
      <protection locked="0"/>
    </xf>
    <xf numFmtId="3" fontId="1" fillId="4" borderId="45" xfId="0" applyNumberFormat="1" applyFont="1" applyFill="1" applyBorder="1" applyAlignment="1" applyProtection="1">
      <alignment horizontal="center" vertical="center"/>
      <protection locked="0"/>
    </xf>
    <xf numFmtId="3" fontId="1" fillId="4" borderId="38" xfId="0" applyNumberFormat="1" applyFont="1" applyFill="1" applyBorder="1" applyAlignment="1" applyProtection="1">
      <alignment horizontal="center" vertical="center"/>
      <protection locked="0"/>
    </xf>
    <xf numFmtId="3" fontId="9" fillId="2" borderId="24" xfId="1" applyNumberFormat="1" applyFont="1" applyFill="1" applyBorder="1" applyAlignment="1" applyProtection="1">
      <alignment horizontal="center" vertical="center"/>
      <protection locked="0"/>
    </xf>
    <xf numFmtId="3" fontId="1" fillId="4" borderId="7" xfId="0" applyNumberFormat="1" applyFont="1" applyFill="1" applyBorder="1" applyAlignment="1" applyProtection="1">
      <alignment horizontal="center"/>
      <protection locked="0"/>
    </xf>
    <xf numFmtId="3" fontId="1" fillId="4" borderId="17" xfId="0" applyNumberFormat="1" applyFont="1" applyFill="1" applyBorder="1" applyAlignment="1" applyProtection="1">
      <alignment horizontal="center"/>
      <protection locked="0"/>
    </xf>
    <xf numFmtId="14" fontId="9" fillId="4" borderId="11" xfId="1" applyNumberFormat="1" applyFont="1" applyFill="1" applyBorder="1" applyAlignment="1" applyProtection="1">
      <alignment horizontal="center" vertical="center"/>
    </xf>
    <xf numFmtId="3" fontId="3" fillId="4" borderId="0" xfId="0" applyNumberFormat="1" applyFont="1" applyFill="1"/>
    <xf numFmtId="3" fontId="0" fillId="4" borderId="15" xfId="0" applyNumberFormat="1" applyFill="1" applyBorder="1"/>
    <xf numFmtId="3" fontId="1" fillId="3" borderId="13" xfId="0" applyNumberFormat="1" applyFont="1" applyFill="1" applyBorder="1" applyAlignment="1" applyProtection="1">
      <alignment horizontal="center" vertical="center"/>
      <protection locked="0"/>
    </xf>
    <xf numFmtId="3" fontId="1" fillId="3" borderId="17" xfId="0" applyNumberFormat="1" applyFont="1" applyFill="1" applyBorder="1" applyAlignment="1" applyProtection="1">
      <alignment horizontal="center" vertical="center"/>
      <protection locked="0"/>
    </xf>
    <xf numFmtId="3" fontId="1" fillId="3" borderId="6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3" fontId="1" fillId="3" borderId="33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/>
    <xf numFmtId="3" fontId="1" fillId="3" borderId="19" xfId="0" applyNumberFormat="1" applyFont="1" applyFill="1" applyBorder="1" applyAlignment="1" applyProtection="1">
      <alignment horizontal="center" vertical="center"/>
      <protection locked="0"/>
    </xf>
    <xf numFmtId="3" fontId="1" fillId="3" borderId="27" xfId="0" applyNumberFormat="1" applyFont="1" applyFill="1" applyBorder="1" applyAlignment="1" applyProtection="1">
      <alignment horizontal="center" vertical="center"/>
      <protection locked="0"/>
    </xf>
    <xf numFmtId="3" fontId="5" fillId="3" borderId="52" xfId="0" applyNumberFormat="1" applyFont="1" applyFill="1" applyBorder="1" applyAlignment="1">
      <alignment horizontal="center" vertical="center"/>
    </xf>
    <xf numFmtId="3" fontId="1" fillId="3" borderId="53" xfId="0" applyNumberFormat="1" applyFont="1" applyFill="1" applyBorder="1" applyAlignment="1">
      <alignment vertical="center"/>
    </xf>
    <xf numFmtId="3" fontId="1" fillId="3" borderId="54" xfId="0" applyNumberFormat="1" applyFont="1" applyFill="1" applyBorder="1" applyAlignment="1">
      <alignment horizontal="center" vertical="center"/>
    </xf>
    <xf numFmtId="3" fontId="1" fillId="4" borderId="55" xfId="0" applyNumberFormat="1" applyFont="1" applyFill="1" applyBorder="1" applyAlignment="1" applyProtection="1">
      <alignment horizontal="center" vertical="center"/>
      <protection locked="0"/>
    </xf>
    <xf numFmtId="3" fontId="3" fillId="4" borderId="55" xfId="0" applyNumberFormat="1" applyFont="1" applyFill="1" applyBorder="1" applyAlignment="1" applyProtection="1">
      <alignment horizontal="center" vertical="center"/>
      <protection locked="0"/>
    </xf>
    <xf numFmtId="3" fontId="1" fillId="4" borderId="55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/>
    <xf numFmtId="3" fontId="9" fillId="4" borderId="56" xfId="1" applyNumberFormat="1" applyFont="1" applyFill="1" applyBorder="1" applyAlignment="1" applyProtection="1">
      <alignment vertical="center"/>
    </xf>
    <xf numFmtId="3" fontId="1" fillId="4" borderId="57" xfId="0" applyNumberFormat="1" applyFont="1" applyFill="1" applyBorder="1" applyAlignment="1">
      <alignment horizontal="center"/>
    </xf>
    <xf numFmtId="3" fontId="1" fillId="4" borderId="57" xfId="0" applyNumberFormat="1" applyFont="1" applyFill="1" applyBorder="1" applyAlignment="1" applyProtection="1">
      <alignment horizontal="center"/>
      <protection locked="0"/>
    </xf>
    <xf numFmtId="3" fontId="1" fillId="4" borderId="58" xfId="0" applyNumberFormat="1" applyFont="1" applyFill="1" applyBorder="1" applyAlignment="1" applyProtection="1">
      <alignment horizontal="center"/>
      <protection locked="0"/>
    </xf>
    <xf numFmtId="3" fontId="14" fillId="4" borderId="16" xfId="1" applyNumberFormat="1" applyFont="1" applyFill="1" applyBorder="1" applyAlignment="1" applyProtection="1">
      <alignment horizontal="center" vertical="center"/>
    </xf>
    <xf numFmtId="3" fontId="9" fillId="2" borderId="47" xfId="1" applyNumberFormat="1" applyFont="1" applyFill="1" applyBorder="1" applyAlignment="1" applyProtection="1">
      <alignment vertical="center"/>
    </xf>
    <xf numFmtId="3" fontId="9" fillId="2" borderId="62" xfId="1" applyNumberFormat="1" applyFont="1" applyFill="1" applyBorder="1" applyAlignment="1" applyProtection="1">
      <alignment horizontal="center" vertical="center"/>
    </xf>
    <xf numFmtId="3" fontId="9" fillId="2" borderId="62" xfId="1" applyNumberFormat="1" applyFont="1" applyFill="1" applyBorder="1" applyAlignment="1" applyProtection="1">
      <alignment horizontal="center" vertical="center"/>
      <protection locked="0"/>
    </xf>
    <xf numFmtId="3" fontId="9" fillId="2" borderId="63" xfId="1" applyNumberFormat="1" applyFont="1" applyFill="1" applyBorder="1" applyAlignment="1" applyProtection="1">
      <alignment horizontal="center" vertical="center"/>
      <protection locked="0"/>
    </xf>
    <xf numFmtId="3" fontId="2" fillId="4" borderId="4" xfId="0" quotePrefix="1" applyNumberFormat="1" applyFont="1" applyFill="1" applyBorder="1" applyAlignment="1">
      <alignment horizontal="center" vertical="center"/>
    </xf>
    <xf numFmtId="3" fontId="1" fillId="3" borderId="64" xfId="0" applyNumberFormat="1" applyFont="1" applyFill="1" applyBorder="1" applyAlignment="1">
      <alignment horizontal="center" vertical="center"/>
    </xf>
    <xf numFmtId="3" fontId="1" fillId="4" borderId="65" xfId="0" applyNumberFormat="1" applyFont="1" applyFill="1" applyBorder="1" applyAlignment="1" applyProtection="1">
      <alignment horizontal="center" vertical="center"/>
      <protection locked="0"/>
    </xf>
    <xf numFmtId="3" fontId="1" fillId="0" borderId="55" xfId="0" applyNumberFormat="1" applyFont="1" applyBorder="1" applyAlignment="1" applyProtection="1">
      <alignment horizontal="center" vertical="center"/>
      <protection locked="0"/>
    </xf>
    <xf numFmtId="3" fontId="1" fillId="4" borderId="66" xfId="0" applyNumberFormat="1" applyFont="1" applyFill="1" applyBorder="1" applyAlignment="1" applyProtection="1">
      <alignment horizontal="center" vertical="center"/>
      <protection locked="0"/>
    </xf>
    <xf numFmtId="3" fontId="1" fillId="3" borderId="66" xfId="0" applyNumberFormat="1" applyFont="1" applyFill="1" applyBorder="1" applyAlignment="1" applyProtection="1">
      <alignment horizontal="center" vertical="center"/>
      <protection locked="0"/>
    </xf>
    <xf numFmtId="3" fontId="1" fillId="3" borderId="67" xfId="0" applyNumberFormat="1" applyFont="1" applyFill="1" applyBorder="1" applyAlignment="1" applyProtection="1">
      <alignment horizontal="center" vertical="center"/>
      <protection locked="0"/>
    </xf>
    <xf numFmtId="3" fontId="1" fillId="4" borderId="30" xfId="0" applyNumberFormat="1" applyFont="1" applyFill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3" fontId="1" fillId="4" borderId="9" xfId="0" applyNumberFormat="1" applyFont="1" applyFill="1" applyBorder="1" applyAlignment="1" applyProtection="1">
      <alignment horizontal="center" vertical="center"/>
      <protection locked="0"/>
    </xf>
    <xf numFmtId="3" fontId="1" fillId="3" borderId="9" xfId="0" applyNumberFormat="1" applyFont="1" applyFill="1" applyBorder="1" applyAlignment="1" applyProtection="1">
      <alignment horizontal="center" vertical="center"/>
      <protection locked="0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3" fontId="1" fillId="3" borderId="68" xfId="0" applyNumberFormat="1" applyFont="1" applyFill="1" applyBorder="1" applyAlignment="1">
      <alignment horizontal="center" vertical="center"/>
    </xf>
    <xf numFmtId="3" fontId="1" fillId="3" borderId="69" xfId="0" applyNumberFormat="1" applyFont="1" applyFill="1" applyBorder="1" applyAlignment="1" applyProtection="1">
      <alignment horizontal="center" vertical="center"/>
      <protection locked="0"/>
    </xf>
    <xf numFmtId="3" fontId="1" fillId="3" borderId="43" xfId="0" applyNumberFormat="1" applyFont="1" applyFill="1" applyBorder="1" applyAlignment="1" applyProtection="1">
      <alignment horizontal="center" vertical="center"/>
      <protection locked="0"/>
    </xf>
    <xf numFmtId="3" fontId="1" fillId="3" borderId="10" xfId="0" applyNumberFormat="1" applyFont="1" applyFill="1" applyBorder="1" applyAlignment="1" applyProtection="1">
      <alignment horizontal="center" vertical="center"/>
      <protection locked="0"/>
    </xf>
    <xf numFmtId="3" fontId="1" fillId="3" borderId="25" xfId="0" applyNumberFormat="1" applyFont="1" applyFill="1" applyBorder="1" applyAlignment="1" applyProtection="1">
      <alignment horizontal="center" vertical="center"/>
      <protection locked="0"/>
    </xf>
    <xf numFmtId="3" fontId="12" fillId="4" borderId="39" xfId="1" applyNumberFormat="1" applyFont="1" applyFill="1" applyBorder="1" applyAlignment="1" applyProtection="1">
      <alignment horizontal="center" vertical="center" wrapText="1"/>
    </xf>
    <xf numFmtId="3" fontId="12" fillId="4" borderId="40" xfId="1" quotePrefix="1" applyNumberFormat="1" applyFont="1" applyFill="1" applyBorder="1" applyAlignment="1" applyProtection="1">
      <alignment horizontal="center" vertical="center" wrapText="1"/>
    </xf>
    <xf numFmtId="3" fontId="12" fillId="4" borderId="41" xfId="1" quotePrefix="1" applyNumberFormat="1" applyFont="1" applyFill="1" applyBorder="1" applyAlignment="1" applyProtection="1">
      <alignment horizontal="center" vertical="center" wrapText="1"/>
    </xf>
    <xf numFmtId="3" fontId="18" fillId="4" borderId="0" xfId="1" applyNumberFormat="1" applyFont="1" applyFill="1" applyBorder="1" applyAlignment="1" applyProtection="1">
      <alignment horizontal="center" vertical="center" wrapText="1"/>
    </xf>
    <xf numFmtId="0" fontId="8" fillId="5" borderId="46" xfId="0" applyFont="1" applyFill="1" applyBorder="1" applyAlignment="1">
      <alignment horizontal="center"/>
    </xf>
    <xf numFmtId="0" fontId="8" fillId="5" borderId="47" xfId="0" applyFont="1" applyFill="1" applyBorder="1" applyAlignment="1">
      <alignment horizontal="center"/>
    </xf>
    <xf numFmtId="0" fontId="8" fillId="5" borderId="48" xfId="0" applyFont="1" applyFill="1" applyBorder="1" applyAlignment="1">
      <alignment horizontal="center"/>
    </xf>
    <xf numFmtId="0" fontId="1" fillId="5" borderId="49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3" fontId="1" fillId="5" borderId="23" xfId="0" applyNumberFormat="1" applyFont="1" applyFill="1" applyBorder="1" applyAlignment="1">
      <alignment horizontal="center" vertical="center"/>
    </xf>
    <xf numFmtId="3" fontId="1" fillId="5" borderId="22" xfId="0" applyNumberFormat="1" applyFont="1" applyFill="1" applyBorder="1" applyAlignment="1">
      <alignment horizontal="center" vertical="center"/>
    </xf>
    <xf numFmtId="3" fontId="1" fillId="5" borderId="44" xfId="0" applyNumberFormat="1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3" fontId="8" fillId="5" borderId="39" xfId="0" applyNumberFormat="1" applyFont="1" applyFill="1" applyBorder="1" applyAlignment="1">
      <alignment horizontal="left" vertical="center"/>
    </xf>
    <xf numFmtId="3" fontId="8" fillId="5" borderId="40" xfId="0" applyNumberFormat="1" applyFont="1" applyFill="1" applyBorder="1" applyAlignment="1">
      <alignment horizontal="left" vertical="center"/>
    </xf>
    <xf numFmtId="3" fontId="8" fillId="5" borderId="41" xfId="0" applyNumberFormat="1" applyFont="1" applyFill="1" applyBorder="1" applyAlignment="1">
      <alignment horizontal="left" vertical="center"/>
    </xf>
    <xf numFmtId="3" fontId="18" fillId="4" borderId="0" xfId="1" applyNumberFormat="1" applyFont="1" applyFill="1" applyBorder="1" applyAlignment="1" applyProtection="1">
      <alignment horizontal="center" vertical="center"/>
    </xf>
    <xf numFmtId="3" fontId="8" fillId="5" borderId="59" xfId="0" applyNumberFormat="1" applyFont="1" applyFill="1" applyBorder="1" applyAlignment="1">
      <alignment horizontal="left" vertical="center"/>
    </xf>
    <xf numFmtId="3" fontId="8" fillId="5" borderId="60" xfId="0" applyNumberFormat="1" applyFont="1" applyFill="1" applyBorder="1" applyAlignment="1">
      <alignment horizontal="left" vertical="center"/>
    </xf>
    <xf numFmtId="3" fontId="8" fillId="5" borderId="61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_CPG.XL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ACE0F.0115FB2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ACE0F.0115FB2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ACE0F.0115FB2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ACE0F.0115FB2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1019175</xdr:colOff>
      <xdr:row>2</xdr:row>
      <xdr:rowOff>84032</xdr:rowOff>
    </xdr:to>
    <xdr:pic>
      <xdr:nvPicPr>
        <xdr:cNvPr id="2" name="Imagen 1" descr="Icono&#10;&#10;Descripción generada automáticamente con confianza baja">
          <a:extLst>
            <a:ext uri="{FF2B5EF4-FFF2-40B4-BE49-F238E27FC236}">
              <a16:creationId xmlns:a16="http://schemas.microsoft.com/office/drawing/2014/main" id="{4294B22E-A36F-75EC-FDC6-9158F9FAEB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144"/>
        <a:stretch/>
      </xdr:blipFill>
      <xdr:spPr bwMode="auto">
        <a:xfrm>
          <a:off x="0" y="66675"/>
          <a:ext cx="1019175" cy="5888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1066799</xdr:colOff>
      <xdr:row>0</xdr:row>
      <xdr:rowOff>85726</xdr:rowOff>
    </xdr:from>
    <xdr:to>
      <xdr:col>0</xdr:col>
      <xdr:colOff>1819274</xdr:colOff>
      <xdr:row>1</xdr:row>
      <xdr:rowOff>304029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88EF32-A3F6-0EE9-B732-D90CCBBEE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85726"/>
          <a:ext cx="752475" cy="3802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0</xdr:col>
      <xdr:colOff>876300</xdr:colOff>
      <xdr:row>2</xdr:row>
      <xdr:rowOff>51647</xdr:rowOff>
    </xdr:to>
    <xdr:pic>
      <xdr:nvPicPr>
        <xdr:cNvPr id="4" name="Imagen 3" descr="Icono&#10;&#10;Descripción generada automáticamente con confianza baja">
          <a:extLst>
            <a:ext uri="{FF2B5EF4-FFF2-40B4-BE49-F238E27FC236}">
              <a16:creationId xmlns:a16="http://schemas.microsoft.com/office/drawing/2014/main" id="{20ADD00D-BF5D-4919-BF8B-D2D32BE6A6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144"/>
        <a:stretch/>
      </xdr:blipFill>
      <xdr:spPr bwMode="auto">
        <a:xfrm>
          <a:off x="28575" y="57150"/>
          <a:ext cx="847725" cy="4897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864647</xdr:colOff>
      <xdr:row>0</xdr:row>
      <xdr:rowOff>47625</xdr:rowOff>
    </xdr:from>
    <xdr:to>
      <xdr:col>0</xdr:col>
      <xdr:colOff>1562100</xdr:colOff>
      <xdr:row>1</xdr:row>
      <xdr:rowOff>238125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A4FCB-3E35-4936-9BE2-75872A1B8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647" y="47625"/>
          <a:ext cx="697453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762000</xdr:colOff>
      <xdr:row>2</xdr:row>
      <xdr:rowOff>49742</xdr:rowOff>
    </xdr:to>
    <xdr:pic>
      <xdr:nvPicPr>
        <xdr:cNvPr id="5" name="Imagen 4" descr="Icono&#10;&#10;Descripción generada automáticamente con confianza baja">
          <a:extLst>
            <a:ext uri="{FF2B5EF4-FFF2-40B4-BE49-F238E27FC236}">
              <a16:creationId xmlns:a16="http://schemas.microsoft.com/office/drawing/2014/main" id="{3CC95ADA-3734-4814-BDBC-449B4EE3A8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144"/>
        <a:stretch/>
      </xdr:blipFill>
      <xdr:spPr bwMode="auto">
        <a:xfrm>
          <a:off x="0" y="66675"/>
          <a:ext cx="762000" cy="4402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828675</xdr:colOff>
      <xdr:row>0</xdr:row>
      <xdr:rowOff>47625</xdr:rowOff>
    </xdr:from>
    <xdr:to>
      <xdr:col>0</xdr:col>
      <xdr:colOff>1495425</xdr:colOff>
      <xdr:row>1</xdr:row>
      <xdr:rowOff>222611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E623-BE30-47BE-BDFC-6C19E1B7D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7625"/>
          <a:ext cx="666750" cy="3369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1</xdr:row>
      <xdr:rowOff>305859</xdr:rowOff>
    </xdr:to>
    <xdr:pic>
      <xdr:nvPicPr>
        <xdr:cNvPr id="5" name="Imagen 4" descr="Icono&#10;&#10;Descripción generada automáticamente con confianza baja">
          <a:extLst>
            <a:ext uri="{FF2B5EF4-FFF2-40B4-BE49-F238E27FC236}">
              <a16:creationId xmlns:a16="http://schemas.microsoft.com/office/drawing/2014/main" id="{25D13DB7-05B8-4071-BC69-EAB4060159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144"/>
        <a:stretch/>
      </xdr:blipFill>
      <xdr:spPr bwMode="auto">
        <a:xfrm>
          <a:off x="0" y="0"/>
          <a:ext cx="809625" cy="4677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828675</xdr:colOff>
      <xdr:row>0</xdr:row>
      <xdr:rowOff>19050</xdr:rowOff>
    </xdr:from>
    <xdr:to>
      <xdr:col>0</xdr:col>
      <xdr:colOff>1504950</xdr:colOff>
      <xdr:row>1</xdr:row>
      <xdr:rowOff>189223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C4DCE6-FC58-4857-B1AA-FAF49C6F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76275" cy="3320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%20PRESUPUESTOS\Presupuestos%202024%20empresas%20p&#250;blicas\Versi&#243;n%2024.01.2024\Ficheros%20recibidos\13.INI\Doc%20Interna\EEFF%20PPTO%20ESC%20B%20INI_2024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sas_Variaciones v2 vs v1"/>
      <sheetName val="Balance 24_v2"/>
      <sheetName val="PL 24_v2"/>
      <sheetName val="EFE 24_v2"/>
      <sheetName val="EIG 24_v2"/>
      <sheetName val="Deficit 24_v2"/>
      <sheetName val="Personal 23_24_v2"/>
      <sheetName val="Salarios y SS "/>
      <sheetName val="Inversiones activos inm -materi"/>
      <sheetName val="Plan Financiación Invers. finan"/>
      <sheetName val="MODEL TIR-VAN P. INDIV. INV "/>
      <sheetName val="PREMISAS - DUDAS"/>
      <sheetName val="BORRADOR SIMULACIÓN B"/>
      <sheetName val="Total FINACIEROS"/>
      <sheetName val="INI_Deposito SABADELL"/>
      <sheetName val="INI_Deposito BBVA"/>
      <sheetName val="INI_Deposito SCH"/>
      <sheetName val="IS 23-27"/>
      <sheetName val="Hoja1"/>
    </sheetNames>
    <sheetDataSet>
      <sheetData sheetId="0"/>
      <sheetData sheetId="1">
        <row r="79">
          <cell r="I7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297"/>
  <sheetViews>
    <sheetView tabSelected="1" showWhiteSpace="0" view="pageLayout" topLeftCell="B1" zoomScaleNormal="100" zoomScaleSheetLayoutView="100" workbookViewId="0">
      <selection activeCell="E127" sqref="E127"/>
    </sheetView>
  </sheetViews>
  <sheetFormatPr baseColWidth="10" defaultColWidth="11.42578125" defaultRowHeight="12.75" x14ac:dyDescent="0.2"/>
  <cols>
    <col min="1" max="1" width="30.7109375" customWidth="1"/>
    <col min="2" max="2" width="68" customWidth="1"/>
    <col min="3" max="5" width="14.7109375" style="69" customWidth="1"/>
    <col min="6" max="6" width="1.85546875" style="67" customWidth="1"/>
    <col min="7" max="31" width="11.42578125" style="67"/>
  </cols>
  <sheetData>
    <row r="1" spans="1:31" x14ac:dyDescent="0.2">
      <c r="A1" s="43"/>
      <c r="B1" s="43"/>
      <c r="C1" s="44"/>
      <c r="D1" s="44"/>
      <c r="E1" s="44"/>
    </row>
    <row r="2" spans="1:31" s="81" customFormat="1" ht="32.25" customHeight="1" thickBot="1" x14ac:dyDescent="0.25">
      <c r="A2" s="45"/>
      <c r="B2" s="45"/>
      <c r="C2" s="46"/>
      <c r="D2" s="46"/>
      <c r="E2" s="46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 s="79" customFormat="1" ht="18" customHeight="1" thickBot="1" x14ac:dyDescent="0.3">
      <c r="A3" s="159" t="s">
        <v>344</v>
      </c>
      <c r="B3" s="160"/>
      <c r="C3" s="160"/>
      <c r="D3" s="160"/>
      <c r="E3" s="161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</row>
    <row r="4" spans="1:31" s="81" customFormat="1" ht="11.25" x14ac:dyDescent="0.2">
      <c r="A4" s="45"/>
      <c r="B4" s="45"/>
      <c r="C4" s="46"/>
      <c r="D4" s="46"/>
      <c r="E4" s="4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</row>
    <row r="5" spans="1:31" x14ac:dyDescent="0.2">
      <c r="A5" s="43"/>
      <c r="B5" s="6"/>
      <c r="C5" s="47"/>
      <c r="D5" s="47"/>
      <c r="E5" s="48"/>
    </row>
    <row r="6" spans="1:31" ht="15.75" x14ac:dyDescent="0.2">
      <c r="A6" s="162" t="s">
        <v>334</v>
      </c>
      <c r="B6" s="162"/>
      <c r="C6" s="162"/>
      <c r="D6" s="162"/>
      <c r="E6" s="162"/>
    </row>
    <row r="7" spans="1:31" ht="18" x14ac:dyDescent="0.2">
      <c r="A7" s="49"/>
      <c r="B7" s="49"/>
      <c r="C7" s="49"/>
      <c r="D7" s="49"/>
      <c r="E7" s="50"/>
    </row>
    <row r="8" spans="1:31" ht="25.5" x14ac:dyDescent="0.2">
      <c r="A8" s="51" t="s">
        <v>231</v>
      </c>
      <c r="B8" s="52"/>
      <c r="C8" s="53" t="s">
        <v>232</v>
      </c>
      <c r="D8" s="53" t="s">
        <v>232</v>
      </c>
      <c r="E8" s="53" t="s">
        <v>345</v>
      </c>
    </row>
    <row r="9" spans="1:31" ht="18" customHeight="1" thickBot="1" x14ac:dyDescent="0.25">
      <c r="A9" s="67"/>
      <c r="B9" s="52"/>
      <c r="C9" s="85">
        <v>45291</v>
      </c>
      <c r="D9" s="85">
        <v>45657</v>
      </c>
      <c r="E9" s="85">
        <v>46022</v>
      </c>
    </row>
    <row r="10" spans="1:31" ht="15.75" x14ac:dyDescent="0.25">
      <c r="A10" s="163" t="s">
        <v>79</v>
      </c>
      <c r="B10" s="164"/>
      <c r="C10" s="164"/>
      <c r="D10" s="164"/>
      <c r="E10" s="165"/>
    </row>
    <row r="11" spans="1:31" ht="13.5" thickBot="1" x14ac:dyDescent="0.25">
      <c r="A11" s="166" t="s">
        <v>58</v>
      </c>
      <c r="B11" s="167"/>
      <c r="C11" s="167"/>
      <c r="D11" s="167"/>
      <c r="E11" s="168"/>
    </row>
    <row r="12" spans="1:31" s="87" customFormat="1" ht="13.5" customHeight="1" x14ac:dyDescent="0.2">
      <c r="A12" s="126" t="s">
        <v>43</v>
      </c>
      <c r="B12" s="127" t="s">
        <v>59</v>
      </c>
      <c r="C12" s="128">
        <f>C13+C20+C24+C27+C33+C39</f>
        <v>0</v>
      </c>
      <c r="D12" s="128">
        <f>D13+D20+D24+D27+D33+D39</f>
        <v>9788</v>
      </c>
      <c r="E12" s="154">
        <f>E13+E20+E24+E27+E33+E39</f>
        <v>11999983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</row>
    <row r="13" spans="1:31" s="87" customFormat="1" x14ac:dyDescent="0.2">
      <c r="A13" s="7"/>
      <c r="B13" s="18" t="s">
        <v>60</v>
      </c>
      <c r="C13" s="25">
        <f>C14+C15+C16+C17+C18+C19</f>
        <v>0</v>
      </c>
      <c r="D13" s="19">
        <f>D14+D15+D16+D17+D18+D19</f>
        <v>5167</v>
      </c>
      <c r="E13" s="129">
        <f>E14+E15+E16+E17+E18+E19</f>
        <v>3677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</row>
    <row r="14" spans="1:31" s="87" customFormat="1" x14ac:dyDescent="0.2">
      <c r="A14" s="14" t="s">
        <v>135</v>
      </c>
      <c r="B14" s="20" t="s">
        <v>145</v>
      </c>
      <c r="C14" s="28"/>
      <c r="D14" s="21"/>
      <c r="E14" s="130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</row>
    <row r="15" spans="1:31" s="87" customFormat="1" x14ac:dyDescent="0.2">
      <c r="A15" s="14" t="s">
        <v>335</v>
      </c>
      <c r="B15" s="20" t="s">
        <v>146</v>
      </c>
      <c r="C15" s="28"/>
      <c r="D15" s="21"/>
      <c r="E15" s="130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</row>
    <row r="16" spans="1:31" s="87" customFormat="1" x14ac:dyDescent="0.2">
      <c r="A16" s="14" t="s">
        <v>136</v>
      </c>
      <c r="B16" s="20" t="s">
        <v>147</v>
      </c>
      <c r="C16" s="28"/>
      <c r="D16" s="21"/>
      <c r="E16" s="130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</row>
    <row r="17" spans="1:31" s="87" customFormat="1" x14ac:dyDescent="0.2">
      <c r="A17" s="14" t="s">
        <v>336</v>
      </c>
      <c r="B17" s="20" t="s">
        <v>148</v>
      </c>
      <c r="C17" s="28"/>
      <c r="D17" s="21"/>
      <c r="E17" s="130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</row>
    <row r="18" spans="1:31" s="87" customFormat="1" x14ac:dyDescent="0.2">
      <c r="A18" s="9" t="s">
        <v>111</v>
      </c>
      <c r="B18" s="20" t="s">
        <v>150</v>
      </c>
      <c r="C18" s="28"/>
      <c r="D18" s="21">
        <v>5167</v>
      </c>
      <c r="E18" s="37">
        <v>3677</v>
      </c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</row>
    <row r="19" spans="1:31" s="87" customFormat="1" x14ac:dyDescent="0.2">
      <c r="A19" s="9" t="s">
        <v>137</v>
      </c>
      <c r="B19" s="20" t="s">
        <v>149</v>
      </c>
      <c r="C19" s="28"/>
      <c r="D19" s="21"/>
      <c r="E19" s="130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</row>
    <row r="20" spans="1:31" s="87" customFormat="1" x14ac:dyDescent="0.2">
      <c r="A20" s="10"/>
      <c r="B20" s="18" t="s">
        <v>61</v>
      </c>
      <c r="C20" s="25">
        <f>+C21+C22+C23</f>
        <v>0</v>
      </c>
      <c r="D20" s="19">
        <f>+D21+D22+D23</f>
        <v>4621</v>
      </c>
      <c r="E20" s="129">
        <f>+E21+E22+E23</f>
        <v>11996306</v>
      </c>
      <c r="F20" s="86"/>
      <c r="G20" s="86"/>
      <c r="H20" s="11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</row>
    <row r="21" spans="1:31" s="87" customFormat="1" x14ac:dyDescent="0.2">
      <c r="A21" s="9" t="s">
        <v>138</v>
      </c>
      <c r="B21" s="20" t="s">
        <v>151</v>
      </c>
      <c r="C21" s="28"/>
      <c r="D21" s="21"/>
      <c r="E21" s="130"/>
      <c r="F21" s="86"/>
      <c r="G21" s="86"/>
      <c r="H21" s="11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</row>
    <row r="22" spans="1:31" s="87" customFormat="1" ht="33.75" x14ac:dyDescent="0.2">
      <c r="A22" s="15" t="s">
        <v>139</v>
      </c>
      <c r="B22" s="20" t="s">
        <v>152</v>
      </c>
      <c r="C22" s="28"/>
      <c r="D22" s="21">
        <v>4621</v>
      </c>
      <c r="E22" s="37">
        <v>11996306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</row>
    <row r="23" spans="1:31" s="87" customFormat="1" x14ac:dyDescent="0.2">
      <c r="A23" s="9">
        <v>23</v>
      </c>
      <c r="B23" s="20" t="s">
        <v>153</v>
      </c>
      <c r="C23" s="28"/>
      <c r="D23" s="21"/>
      <c r="E23" s="130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</row>
    <row r="24" spans="1:31" s="87" customFormat="1" x14ac:dyDescent="0.2">
      <c r="A24" s="12"/>
      <c r="B24" s="22" t="s">
        <v>62</v>
      </c>
      <c r="C24" s="25">
        <f>C25+C26</f>
        <v>0</v>
      </c>
      <c r="D24" s="19">
        <f>D25+D26</f>
        <v>0</v>
      </c>
      <c r="E24" s="129">
        <f>E25+E26</f>
        <v>0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31" s="87" customFormat="1" x14ac:dyDescent="0.2">
      <c r="A25" s="8" t="s">
        <v>112</v>
      </c>
      <c r="B25" s="20" t="s">
        <v>154</v>
      </c>
      <c r="C25" s="28"/>
      <c r="D25" s="21"/>
      <c r="E25" s="130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s="87" customFormat="1" x14ac:dyDescent="0.2">
      <c r="A26" s="9" t="s">
        <v>113</v>
      </c>
      <c r="B26" s="20" t="s">
        <v>155</v>
      </c>
      <c r="C26" s="28"/>
      <c r="D26" s="21"/>
      <c r="E26" s="130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</row>
    <row r="27" spans="1:31" s="87" customFormat="1" x14ac:dyDescent="0.2">
      <c r="A27" s="11"/>
      <c r="B27" s="18" t="s">
        <v>63</v>
      </c>
      <c r="C27" s="25">
        <f>C28+C29+C30+C31+C32</f>
        <v>0</v>
      </c>
      <c r="D27" s="19">
        <f>D28+D29+D30+D31+D32</f>
        <v>0</v>
      </c>
      <c r="E27" s="129">
        <f>E28+E29+E30+E31+E32</f>
        <v>0</v>
      </c>
      <c r="F27" s="86"/>
      <c r="G27" s="116"/>
      <c r="H27" s="11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31" s="87" customFormat="1" x14ac:dyDescent="0.2">
      <c r="A28" s="142" t="s">
        <v>337</v>
      </c>
      <c r="B28" s="20" t="s">
        <v>140</v>
      </c>
      <c r="C28" s="28"/>
      <c r="D28" s="21"/>
      <c r="E28" s="130"/>
      <c r="F28" s="86"/>
      <c r="G28" s="116"/>
      <c r="H28" s="11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</row>
    <row r="29" spans="1:31" s="87" customFormat="1" x14ac:dyDescent="0.2">
      <c r="A29" s="9" t="s">
        <v>156</v>
      </c>
      <c r="B29" s="20" t="s">
        <v>141</v>
      </c>
      <c r="C29" s="28"/>
      <c r="D29" s="21"/>
      <c r="E29" s="130"/>
      <c r="F29" s="86"/>
      <c r="G29" s="116"/>
      <c r="H29" s="11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</row>
    <row r="30" spans="1:31" s="87" customFormat="1" x14ac:dyDescent="0.2">
      <c r="A30" s="9" t="s">
        <v>157</v>
      </c>
      <c r="B30" s="20" t="s">
        <v>142</v>
      </c>
      <c r="C30" s="28"/>
      <c r="D30" s="21"/>
      <c r="E30" s="130"/>
      <c r="F30" s="86"/>
      <c r="G30" s="116"/>
      <c r="H30" s="11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</row>
    <row r="31" spans="1:31" s="87" customFormat="1" x14ac:dyDescent="0.2">
      <c r="A31" s="9"/>
      <c r="B31" s="20" t="s">
        <v>143</v>
      </c>
      <c r="C31" s="28"/>
      <c r="D31" s="21"/>
      <c r="E31" s="130"/>
      <c r="F31" s="86"/>
      <c r="G31" s="116"/>
      <c r="H31" s="11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</row>
    <row r="32" spans="1:31" s="87" customFormat="1" x14ac:dyDescent="0.2">
      <c r="A32" s="55"/>
      <c r="B32" s="20" t="s">
        <v>144</v>
      </c>
      <c r="C32" s="28"/>
      <c r="D32" s="21"/>
      <c r="E32" s="130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</row>
    <row r="33" spans="1:31" s="87" customFormat="1" x14ac:dyDescent="0.2">
      <c r="A33" s="11"/>
      <c r="B33" s="18" t="s">
        <v>158</v>
      </c>
      <c r="C33" s="25">
        <f>C34+C35+C36+C37+C38</f>
        <v>0</v>
      </c>
      <c r="D33" s="19">
        <f>D34+D35+D36+D37+D38</f>
        <v>0</v>
      </c>
      <c r="E33" s="129">
        <f>E34+E35+E36+E37+E38</f>
        <v>0</v>
      </c>
      <c r="F33" s="86"/>
      <c r="G33" s="116"/>
      <c r="H33" s="11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</row>
    <row r="34" spans="1:31" s="87" customFormat="1" x14ac:dyDescent="0.2">
      <c r="A34" s="142" t="s">
        <v>338</v>
      </c>
      <c r="B34" s="20" t="s">
        <v>140</v>
      </c>
      <c r="C34" s="28"/>
      <c r="D34" s="21"/>
      <c r="E34" s="37"/>
      <c r="F34" s="86"/>
      <c r="G34" s="116"/>
      <c r="H34" s="11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</row>
    <row r="35" spans="1:31" s="87" customFormat="1" x14ac:dyDescent="0.2">
      <c r="A35" s="9" t="s">
        <v>161</v>
      </c>
      <c r="B35" s="20" t="s">
        <v>159</v>
      </c>
      <c r="C35" s="28"/>
      <c r="D35" s="21"/>
      <c r="E35" s="37"/>
      <c r="F35" s="86"/>
      <c r="G35" s="116"/>
      <c r="H35" s="11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</row>
    <row r="36" spans="1:31" s="87" customFormat="1" x14ac:dyDescent="0.2">
      <c r="A36" s="9" t="s">
        <v>162</v>
      </c>
      <c r="B36" s="20" t="s">
        <v>160</v>
      </c>
      <c r="C36" s="28"/>
      <c r="D36" s="21"/>
      <c r="E36" s="130"/>
      <c r="F36" s="86"/>
      <c r="G36" s="116"/>
      <c r="H36" s="11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</row>
    <row r="37" spans="1:31" s="87" customFormat="1" x14ac:dyDescent="0.2">
      <c r="A37" s="9">
        <v>255</v>
      </c>
      <c r="B37" s="20" t="s">
        <v>143</v>
      </c>
      <c r="C37" s="28"/>
      <c r="D37" s="21"/>
      <c r="E37" s="130"/>
      <c r="F37" s="86"/>
      <c r="G37" s="116"/>
      <c r="H37" s="11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</row>
    <row r="38" spans="1:31" s="87" customFormat="1" x14ac:dyDescent="0.2">
      <c r="A38" s="9" t="s">
        <v>163</v>
      </c>
      <c r="B38" s="20" t="s">
        <v>144</v>
      </c>
      <c r="C38" s="28"/>
      <c r="D38" s="21"/>
      <c r="E38" s="130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</row>
    <row r="39" spans="1:31" s="87" customFormat="1" x14ac:dyDescent="0.2">
      <c r="A39" s="10">
        <v>474</v>
      </c>
      <c r="B39" s="23" t="s">
        <v>64</v>
      </c>
      <c r="C39" s="100"/>
      <c r="D39" s="151"/>
      <c r="E39" s="146"/>
      <c r="F39" s="86"/>
      <c r="G39" s="11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</row>
    <row r="40" spans="1:31" s="87" customFormat="1" x14ac:dyDescent="0.2">
      <c r="A40" s="5"/>
      <c r="B40" s="24" t="s">
        <v>65</v>
      </c>
      <c r="C40" s="56">
        <f>C41+C42+C49+C57+C63+C69+C70</f>
        <v>0</v>
      </c>
      <c r="D40" s="157">
        <f>D41+D42+D49+D57+D63+D69+D70</f>
        <v>147251</v>
      </c>
      <c r="E40" s="155">
        <f>E41+E42+E49+E57+E63+E69+E70</f>
        <v>377393</v>
      </c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</row>
    <row r="41" spans="1:31" s="86" customFormat="1" x14ac:dyDescent="0.2">
      <c r="A41" s="9" t="s">
        <v>164</v>
      </c>
      <c r="B41" s="18" t="s">
        <v>66</v>
      </c>
      <c r="C41" s="25"/>
      <c r="D41" s="19"/>
      <c r="E41" s="129"/>
    </row>
    <row r="42" spans="1:31" s="86" customFormat="1" x14ac:dyDescent="0.2">
      <c r="A42" s="10"/>
      <c r="B42" s="18" t="s">
        <v>67</v>
      </c>
      <c r="C42" s="25">
        <f>C43+C44+C45+C46+C47+C48</f>
        <v>0</v>
      </c>
      <c r="D42" s="19">
        <f>D43+D44+D45+D46+D47+D48</f>
        <v>0</v>
      </c>
      <c r="E42" s="129">
        <f>E43+E44+E45+E46+E47+E48</f>
        <v>0</v>
      </c>
    </row>
    <row r="43" spans="1:31" s="86" customFormat="1" x14ac:dyDescent="0.2">
      <c r="A43" s="9" t="s">
        <v>171</v>
      </c>
      <c r="B43" s="20" t="s">
        <v>165</v>
      </c>
      <c r="C43" s="28"/>
      <c r="D43" s="21"/>
      <c r="E43" s="130"/>
    </row>
    <row r="44" spans="1:31" s="86" customFormat="1" x14ac:dyDescent="0.2">
      <c r="A44" s="9" t="s">
        <v>172</v>
      </c>
      <c r="B44" s="20" t="s">
        <v>166</v>
      </c>
      <c r="C44" s="28"/>
      <c r="D44" s="21"/>
      <c r="E44" s="130"/>
    </row>
    <row r="45" spans="1:31" s="86" customFormat="1" x14ac:dyDescent="0.2">
      <c r="A45" s="9" t="s">
        <v>173</v>
      </c>
      <c r="B45" s="20" t="s">
        <v>167</v>
      </c>
      <c r="C45" s="28"/>
      <c r="D45" s="21"/>
      <c r="E45" s="130"/>
    </row>
    <row r="46" spans="1:31" s="86" customFormat="1" x14ac:dyDescent="0.2">
      <c r="A46" s="9" t="s">
        <v>174</v>
      </c>
      <c r="B46" s="20" t="s">
        <v>168</v>
      </c>
      <c r="C46" s="28"/>
      <c r="D46" s="21"/>
      <c r="E46" s="130"/>
    </row>
    <row r="47" spans="1:31" s="86" customFormat="1" x14ac:dyDescent="0.2">
      <c r="A47" s="9" t="s">
        <v>175</v>
      </c>
      <c r="B47" s="20" t="s">
        <v>169</v>
      </c>
      <c r="C47" s="28"/>
      <c r="D47" s="21"/>
      <c r="E47" s="130"/>
    </row>
    <row r="48" spans="1:31" s="86" customFormat="1" x14ac:dyDescent="0.2">
      <c r="A48" s="9">
        <v>407</v>
      </c>
      <c r="B48" s="20" t="s">
        <v>170</v>
      </c>
      <c r="C48" s="28"/>
      <c r="D48" s="21"/>
      <c r="E48" s="130"/>
    </row>
    <row r="49" spans="1:5" s="86" customFormat="1" x14ac:dyDescent="0.2">
      <c r="A49" s="10"/>
      <c r="B49" s="18" t="s">
        <v>68</v>
      </c>
      <c r="C49" s="25">
        <f>C50+C51+C52+C53+C54+C55+C56</f>
        <v>0</v>
      </c>
      <c r="D49" s="19">
        <f>D50+D51+D52+D53+D54+D55+D56</f>
        <v>7908</v>
      </c>
      <c r="E49" s="129">
        <f>E50+E51+E52+E53+E54+E55+E56</f>
        <v>368044</v>
      </c>
    </row>
    <row r="50" spans="1:5" s="86" customFormat="1" ht="22.5" x14ac:dyDescent="0.2">
      <c r="A50" s="15" t="s">
        <v>183</v>
      </c>
      <c r="B50" s="20" t="s">
        <v>176</v>
      </c>
      <c r="C50" s="28"/>
      <c r="D50" s="21"/>
      <c r="E50" s="130"/>
    </row>
    <row r="51" spans="1:5" s="86" customFormat="1" x14ac:dyDescent="0.2">
      <c r="A51" s="9" t="s">
        <v>184</v>
      </c>
      <c r="B51" s="20" t="s">
        <v>177</v>
      </c>
      <c r="C51" s="28"/>
      <c r="D51" s="21"/>
      <c r="E51" s="130"/>
    </row>
    <row r="52" spans="1:5" s="86" customFormat="1" x14ac:dyDescent="0.2">
      <c r="A52" s="9" t="s">
        <v>185</v>
      </c>
      <c r="B52" s="20" t="s">
        <v>178</v>
      </c>
      <c r="C52" s="28"/>
      <c r="D52" s="21"/>
      <c r="E52" s="130"/>
    </row>
    <row r="53" spans="1:5" s="86" customFormat="1" x14ac:dyDescent="0.2">
      <c r="A53" s="9" t="s">
        <v>186</v>
      </c>
      <c r="B53" s="20" t="s">
        <v>179</v>
      </c>
      <c r="C53" s="28"/>
      <c r="D53" s="21"/>
      <c r="E53" s="130"/>
    </row>
    <row r="54" spans="1:5" s="86" customFormat="1" x14ac:dyDescent="0.2">
      <c r="A54" s="9">
        <v>4709</v>
      </c>
      <c r="B54" s="20" t="s">
        <v>180</v>
      </c>
      <c r="C54" s="28"/>
      <c r="D54" s="21"/>
      <c r="E54" s="130"/>
    </row>
    <row r="55" spans="1:5" s="86" customFormat="1" x14ac:dyDescent="0.2">
      <c r="A55" s="9" t="s">
        <v>187</v>
      </c>
      <c r="B55" s="20" t="s">
        <v>181</v>
      </c>
      <c r="C55" s="28"/>
      <c r="D55" s="21">
        <v>7908</v>
      </c>
      <c r="E55" s="130">
        <v>368044</v>
      </c>
    </row>
    <row r="56" spans="1:5" s="86" customFormat="1" x14ac:dyDescent="0.2">
      <c r="A56" s="9">
        <v>5580</v>
      </c>
      <c r="B56" s="20" t="s">
        <v>182</v>
      </c>
      <c r="C56" s="28"/>
      <c r="D56" s="21"/>
      <c r="E56" s="130"/>
    </row>
    <row r="57" spans="1:5" s="86" customFormat="1" x14ac:dyDescent="0.2">
      <c r="A57" s="9"/>
      <c r="B57" s="18" t="s">
        <v>69</v>
      </c>
      <c r="C57" s="25">
        <f>C58+C59+C60+C61+C62</f>
        <v>0</v>
      </c>
      <c r="D57" s="19">
        <f>D58+D59+D60+D61+D62</f>
        <v>0</v>
      </c>
      <c r="E57" s="129">
        <f>E58+E59+E60+E61+E62</f>
        <v>0</v>
      </c>
    </row>
    <row r="58" spans="1:5" s="86" customFormat="1" x14ac:dyDescent="0.2">
      <c r="A58" s="142" t="s">
        <v>339</v>
      </c>
      <c r="B58" s="20" t="s">
        <v>140</v>
      </c>
      <c r="C58" s="28"/>
      <c r="D58" s="21"/>
      <c r="E58" s="130"/>
    </row>
    <row r="59" spans="1:5" s="86" customFormat="1" x14ac:dyDescent="0.2">
      <c r="A59" s="9" t="s">
        <v>189</v>
      </c>
      <c r="B59" s="20" t="s">
        <v>188</v>
      </c>
      <c r="C59" s="21"/>
      <c r="D59" s="21"/>
      <c r="E59" s="130"/>
    </row>
    <row r="60" spans="1:5" s="86" customFormat="1" x14ac:dyDescent="0.2">
      <c r="A60" s="9" t="s">
        <v>190</v>
      </c>
      <c r="B60" s="20" t="s">
        <v>142</v>
      </c>
      <c r="C60" s="28"/>
      <c r="D60" s="21"/>
      <c r="E60" s="130"/>
    </row>
    <row r="61" spans="1:5" s="86" customFormat="1" x14ac:dyDescent="0.2">
      <c r="A61" s="9"/>
      <c r="B61" s="20" t="s">
        <v>143</v>
      </c>
      <c r="C61" s="28"/>
      <c r="D61" s="21"/>
      <c r="E61" s="130"/>
    </row>
    <row r="62" spans="1:5" s="86" customFormat="1" x14ac:dyDescent="0.2">
      <c r="A62" s="9" t="s">
        <v>191</v>
      </c>
      <c r="B62" s="20" t="s">
        <v>144</v>
      </c>
      <c r="C62" s="28"/>
      <c r="D62" s="21"/>
      <c r="E62" s="130"/>
    </row>
    <row r="63" spans="1:5" s="86" customFormat="1" x14ac:dyDescent="0.2">
      <c r="A63" s="11"/>
      <c r="B63" s="18" t="s">
        <v>0</v>
      </c>
      <c r="C63" s="25">
        <f>C64+C65+C66+C67+C68</f>
        <v>0</v>
      </c>
      <c r="D63" s="19">
        <f>D64+D65+D66+D67+D68</f>
        <v>0</v>
      </c>
      <c r="E63" s="129">
        <f>E64+E65+E66+E67+E68</f>
        <v>0</v>
      </c>
    </row>
    <row r="64" spans="1:5" s="86" customFormat="1" x14ac:dyDescent="0.2">
      <c r="A64" s="142" t="s">
        <v>340</v>
      </c>
      <c r="B64" s="20" t="s">
        <v>140</v>
      </c>
      <c r="C64" s="28"/>
      <c r="D64" s="21"/>
      <c r="E64" s="130"/>
    </row>
    <row r="65" spans="1:31" s="86" customFormat="1" x14ac:dyDescent="0.2">
      <c r="A65" s="9" t="s">
        <v>192</v>
      </c>
      <c r="B65" s="20" t="s">
        <v>188</v>
      </c>
      <c r="C65" s="28"/>
      <c r="D65" s="21"/>
      <c r="E65" s="130"/>
    </row>
    <row r="66" spans="1:31" s="86" customFormat="1" x14ac:dyDescent="0.2">
      <c r="A66" s="9" t="s">
        <v>193</v>
      </c>
      <c r="B66" s="20" t="s">
        <v>142</v>
      </c>
      <c r="C66" s="28"/>
      <c r="D66" s="21"/>
      <c r="E66" s="130"/>
    </row>
    <row r="67" spans="1:31" s="86" customFormat="1" x14ac:dyDescent="0.2">
      <c r="A67" s="9" t="s">
        <v>194</v>
      </c>
      <c r="B67" s="20" t="s">
        <v>143</v>
      </c>
      <c r="C67" s="28"/>
      <c r="D67" s="21"/>
      <c r="E67" s="130"/>
    </row>
    <row r="68" spans="1:31" s="86" customFormat="1" x14ac:dyDescent="0.2">
      <c r="A68" s="9" t="s">
        <v>195</v>
      </c>
      <c r="B68" s="20" t="s">
        <v>144</v>
      </c>
      <c r="C68" s="28"/>
      <c r="D68" s="21"/>
      <c r="E68" s="130"/>
      <c r="H68" s="116"/>
    </row>
    <row r="69" spans="1:31" s="86" customFormat="1" x14ac:dyDescent="0.2">
      <c r="A69" s="9" t="s">
        <v>83</v>
      </c>
      <c r="B69" s="18" t="s">
        <v>57</v>
      </c>
      <c r="C69" s="25">
        <v>0</v>
      </c>
      <c r="D69" s="19">
        <v>139</v>
      </c>
      <c r="E69" s="129"/>
    </row>
    <row r="70" spans="1:31" s="87" customFormat="1" x14ac:dyDescent="0.2">
      <c r="A70" s="9"/>
      <c r="B70" s="18" t="s">
        <v>70</v>
      </c>
      <c r="C70" s="25">
        <f>C71+C72</f>
        <v>0</v>
      </c>
      <c r="D70" s="19">
        <f>D71+D72</f>
        <v>139204</v>
      </c>
      <c r="E70" s="129">
        <f>E71+E72</f>
        <v>9349</v>
      </c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</row>
    <row r="71" spans="1:31" s="87" customFormat="1" x14ac:dyDescent="0.2">
      <c r="A71" s="9" t="s">
        <v>196</v>
      </c>
      <c r="B71" s="20" t="s">
        <v>197</v>
      </c>
      <c r="C71" s="28"/>
      <c r="D71" s="21">
        <v>139204</v>
      </c>
      <c r="E71" s="130">
        <v>9349</v>
      </c>
      <c r="F71" s="86"/>
      <c r="G71" s="11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</row>
    <row r="72" spans="1:31" s="87" customFormat="1" x14ac:dyDescent="0.2">
      <c r="A72" s="9">
        <v>576</v>
      </c>
      <c r="B72" s="20" t="s">
        <v>198</v>
      </c>
      <c r="C72" s="28"/>
      <c r="D72" s="21"/>
      <c r="E72" s="130"/>
      <c r="F72" s="86"/>
      <c r="G72" s="116"/>
      <c r="H72" s="11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</row>
    <row r="73" spans="1:31" s="87" customFormat="1" x14ac:dyDescent="0.2">
      <c r="A73" s="57"/>
      <c r="B73" s="58" t="s">
        <v>20</v>
      </c>
      <c r="C73" s="59">
        <f>C12+C40</f>
        <v>0</v>
      </c>
      <c r="D73" s="158">
        <f>D12+D40</f>
        <v>157039</v>
      </c>
      <c r="E73" s="156">
        <f>E12+E40</f>
        <v>12377376</v>
      </c>
      <c r="F73" s="86"/>
      <c r="G73" s="86"/>
      <c r="H73" s="11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</row>
    <row r="74" spans="1:31" ht="15.75" x14ac:dyDescent="0.25">
      <c r="A74" s="172" t="s">
        <v>79</v>
      </c>
      <c r="B74" s="173"/>
      <c r="C74" s="173"/>
      <c r="D74" s="173"/>
      <c r="E74" s="174"/>
    </row>
    <row r="75" spans="1:31" s="87" customFormat="1" x14ac:dyDescent="0.2">
      <c r="A75" s="169" t="s">
        <v>71</v>
      </c>
      <c r="B75" s="170"/>
      <c r="C75" s="170"/>
      <c r="D75" s="170"/>
      <c r="E75" s="171"/>
      <c r="F75" s="86"/>
      <c r="G75" s="86"/>
      <c r="H75" s="11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</row>
    <row r="76" spans="1:31" s="87" customFormat="1" x14ac:dyDescent="0.2">
      <c r="A76" s="4"/>
      <c r="B76" s="17" t="s">
        <v>72</v>
      </c>
      <c r="C76" s="54">
        <f>C77+C87+C91</f>
        <v>0</v>
      </c>
      <c r="D76" s="54">
        <f>D77+D87+D91</f>
        <v>2237</v>
      </c>
      <c r="E76" s="143">
        <f>E77+E87+E91</f>
        <v>2237</v>
      </c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</row>
    <row r="77" spans="1:31" s="86" customFormat="1" x14ac:dyDescent="0.2">
      <c r="A77" s="60"/>
      <c r="B77" s="26" t="s">
        <v>200</v>
      </c>
      <c r="C77" s="61">
        <f>C78+C79+C80+C81+C82+C83+C84+C85+C86</f>
        <v>0</v>
      </c>
      <c r="D77" s="149">
        <f>D78+D79+D80+D81+D82+D83+D84+D85+D86</f>
        <v>2237</v>
      </c>
      <c r="E77" s="144">
        <f>E78+E79+E80+E81+E82+E83+E84+E85+E86</f>
        <v>2237</v>
      </c>
      <c r="G77" s="116"/>
      <c r="H77" s="116"/>
    </row>
    <row r="78" spans="1:31" s="86" customFormat="1" x14ac:dyDescent="0.2">
      <c r="A78" s="10" t="s">
        <v>199</v>
      </c>
      <c r="B78" s="18" t="s">
        <v>21</v>
      </c>
      <c r="C78" s="25">
        <v>0</v>
      </c>
      <c r="D78" s="150">
        <v>3000</v>
      </c>
      <c r="E78" s="145">
        <v>3000</v>
      </c>
      <c r="G78" s="116"/>
    </row>
    <row r="79" spans="1:31" s="86" customFormat="1" x14ac:dyDescent="0.2">
      <c r="A79" s="10">
        <v>110</v>
      </c>
      <c r="B79" s="18" t="s">
        <v>22</v>
      </c>
      <c r="C79" s="25">
        <v>0</v>
      </c>
      <c r="D79" s="19"/>
      <c r="E79" s="129">
        <f>'[1]Balance 24_v2'!$I$79</f>
        <v>0</v>
      </c>
    </row>
    <row r="80" spans="1:31" s="86" customFormat="1" x14ac:dyDescent="0.2">
      <c r="A80" s="10" t="s">
        <v>332</v>
      </c>
      <c r="B80" s="18" t="s">
        <v>23</v>
      </c>
      <c r="C80" s="25">
        <v>0</v>
      </c>
      <c r="D80" s="19">
        <v>-763</v>
      </c>
      <c r="E80" s="129">
        <v>-763</v>
      </c>
      <c r="H80" s="116"/>
      <c r="I80" s="116"/>
      <c r="J80" s="116"/>
      <c r="K80" s="116"/>
      <c r="L80" s="116"/>
    </row>
    <row r="81" spans="1:31" s="86" customFormat="1" x14ac:dyDescent="0.2">
      <c r="A81" s="10" t="s">
        <v>84</v>
      </c>
      <c r="B81" s="18" t="s">
        <v>24</v>
      </c>
      <c r="C81" s="25">
        <v>0</v>
      </c>
      <c r="D81" s="19"/>
      <c r="E81" s="129">
        <v>0</v>
      </c>
      <c r="H81" s="87"/>
    </row>
    <row r="82" spans="1:31" s="86" customFormat="1" x14ac:dyDescent="0.2">
      <c r="A82" s="10" t="s">
        <v>85</v>
      </c>
      <c r="B82" s="18" t="s">
        <v>25</v>
      </c>
      <c r="C82" s="25"/>
      <c r="D82" s="19"/>
      <c r="E82" s="129"/>
    </row>
    <row r="83" spans="1:31" s="86" customFormat="1" x14ac:dyDescent="0.2">
      <c r="A83" s="10">
        <v>118</v>
      </c>
      <c r="B83" s="18" t="s">
        <v>47</v>
      </c>
      <c r="C83" s="25"/>
      <c r="D83" s="19"/>
      <c r="E83" s="129"/>
    </row>
    <row r="84" spans="1:31" s="86" customFormat="1" x14ac:dyDescent="0.2">
      <c r="A84" s="10">
        <v>129</v>
      </c>
      <c r="B84" s="18" t="s">
        <v>48</v>
      </c>
      <c r="C84" s="19">
        <f>+Pyg!C61</f>
        <v>0</v>
      </c>
      <c r="D84" s="19">
        <f>+Pyg!D61</f>
        <v>0</v>
      </c>
      <c r="E84" s="129">
        <f>+Pyg!E61</f>
        <v>0</v>
      </c>
    </row>
    <row r="85" spans="1:31" s="86" customFormat="1" x14ac:dyDescent="0.2">
      <c r="A85" s="12" t="s">
        <v>86</v>
      </c>
      <c r="B85" s="18" t="s">
        <v>49</v>
      </c>
      <c r="C85" s="25"/>
      <c r="D85" s="19"/>
      <c r="E85" s="129"/>
    </row>
    <row r="86" spans="1:31" s="86" customFormat="1" x14ac:dyDescent="0.2">
      <c r="A86" s="10">
        <v>111</v>
      </c>
      <c r="B86" s="18" t="s">
        <v>50</v>
      </c>
      <c r="C86" s="25"/>
      <c r="D86" s="19"/>
      <c r="E86" s="129"/>
    </row>
    <row r="87" spans="1:31" s="86" customFormat="1" x14ac:dyDescent="0.2">
      <c r="A87" s="10" t="s">
        <v>87</v>
      </c>
      <c r="B87" s="26" t="s">
        <v>78</v>
      </c>
      <c r="C87" s="25">
        <f>C88+C89+C90</f>
        <v>0</v>
      </c>
      <c r="D87" s="19">
        <f>D88+D89+D90</f>
        <v>0</v>
      </c>
      <c r="E87" s="129">
        <f>E88+E89+E90</f>
        <v>0</v>
      </c>
    </row>
    <row r="88" spans="1:31" s="86" customFormat="1" x14ac:dyDescent="0.2">
      <c r="A88" s="9">
        <v>133</v>
      </c>
      <c r="B88" s="20" t="s">
        <v>341</v>
      </c>
      <c r="C88" s="28"/>
      <c r="D88" s="21"/>
      <c r="E88" s="130"/>
    </row>
    <row r="89" spans="1:31" s="86" customFormat="1" x14ac:dyDescent="0.2">
      <c r="A89" s="9">
        <v>1340</v>
      </c>
      <c r="B89" s="20" t="s">
        <v>201</v>
      </c>
      <c r="C89" s="28"/>
      <c r="D89" s="21"/>
      <c r="E89" s="130"/>
    </row>
    <row r="90" spans="1:31" s="86" customFormat="1" x14ac:dyDescent="0.2">
      <c r="A90" s="9">
        <v>137</v>
      </c>
      <c r="B90" s="20" t="s">
        <v>202</v>
      </c>
      <c r="C90" s="28"/>
      <c r="D90" s="21"/>
      <c r="E90" s="130"/>
    </row>
    <row r="91" spans="1:31" s="86" customFormat="1" x14ac:dyDescent="0.2">
      <c r="A91" s="10" t="s">
        <v>88</v>
      </c>
      <c r="B91" s="26" t="s">
        <v>77</v>
      </c>
      <c r="C91" s="100"/>
      <c r="D91" s="151"/>
      <c r="E91" s="146">
        <v>0</v>
      </c>
    </row>
    <row r="92" spans="1:31" s="87" customFormat="1" x14ac:dyDescent="0.2">
      <c r="A92" s="5"/>
      <c r="B92" s="27" t="s">
        <v>73</v>
      </c>
      <c r="C92" s="62">
        <f>C93+C98+C104+C105+C106</f>
        <v>0</v>
      </c>
      <c r="D92" s="152">
        <f>D93+D98+D104+D105+D106</f>
        <v>0</v>
      </c>
      <c r="E92" s="147">
        <f>E93+E98+E104+E105+E106</f>
        <v>11993019</v>
      </c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</row>
    <row r="93" spans="1:31" s="86" customFormat="1" x14ac:dyDescent="0.2">
      <c r="A93" s="10"/>
      <c r="B93" s="18" t="s">
        <v>81</v>
      </c>
      <c r="C93" s="25">
        <f>C94+C95+C96+C97</f>
        <v>0</v>
      </c>
      <c r="D93" s="19">
        <f>D94+D95+D96+D97</f>
        <v>0</v>
      </c>
      <c r="E93" s="129">
        <f>E94+E95+E96+E97</f>
        <v>0</v>
      </c>
    </row>
    <row r="94" spans="1:31" s="86" customFormat="1" x14ac:dyDescent="0.2">
      <c r="A94" s="10">
        <v>140</v>
      </c>
      <c r="B94" s="20" t="s">
        <v>203</v>
      </c>
      <c r="C94" s="28"/>
      <c r="D94" s="21"/>
      <c r="E94" s="130"/>
    </row>
    <row r="95" spans="1:31" s="86" customFormat="1" x14ac:dyDescent="0.2">
      <c r="A95" s="10">
        <v>145</v>
      </c>
      <c r="B95" s="20" t="s">
        <v>204</v>
      </c>
      <c r="C95" s="28"/>
      <c r="D95" s="21"/>
      <c r="E95" s="130"/>
    </row>
    <row r="96" spans="1:31" s="86" customFormat="1" x14ac:dyDescent="0.2">
      <c r="A96" s="10">
        <v>146</v>
      </c>
      <c r="B96" s="20" t="s">
        <v>205</v>
      </c>
      <c r="C96" s="28"/>
      <c r="D96" s="21"/>
      <c r="E96" s="130"/>
    </row>
    <row r="97" spans="1:31" s="86" customFormat="1" x14ac:dyDescent="0.2">
      <c r="A97" s="10" t="s">
        <v>206</v>
      </c>
      <c r="B97" s="20" t="s">
        <v>207</v>
      </c>
      <c r="C97" s="28"/>
      <c r="D97" s="21"/>
      <c r="E97" s="130"/>
    </row>
    <row r="98" spans="1:31" s="86" customFormat="1" x14ac:dyDescent="0.2">
      <c r="A98" s="10"/>
      <c r="B98" s="18" t="s">
        <v>51</v>
      </c>
      <c r="C98" s="25">
        <f>C99+C100+C101+C102+C103</f>
        <v>0</v>
      </c>
      <c r="D98" s="19">
        <f>D99+D100+D101+D102+D103</f>
        <v>0</v>
      </c>
      <c r="E98" s="129">
        <f>E99+E100+E101+E102+E103</f>
        <v>11993019</v>
      </c>
    </row>
    <row r="99" spans="1:31" s="86" customFormat="1" x14ac:dyDescent="0.2">
      <c r="A99" s="10" t="s">
        <v>114</v>
      </c>
      <c r="B99" s="20" t="s">
        <v>208</v>
      </c>
      <c r="C99" s="28"/>
      <c r="D99" s="21"/>
      <c r="E99" s="130"/>
    </row>
    <row r="100" spans="1:31" s="86" customFormat="1" x14ac:dyDescent="0.2">
      <c r="A100" s="10" t="s">
        <v>209</v>
      </c>
      <c r="B100" s="20" t="s">
        <v>210</v>
      </c>
      <c r="C100" s="28"/>
      <c r="D100" s="21"/>
      <c r="E100" s="130">
        <v>11993019</v>
      </c>
    </row>
    <row r="101" spans="1:31" s="86" customFormat="1" x14ac:dyDescent="0.2">
      <c r="A101" s="10" t="s">
        <v>89</v>
      </c>
      <c r="B101" s="20" t="s">
        <v>211</v>
      </c>
      <c r="C101" s="28"/>
      <c r="D101" s="21"/>
      <c r="E101" s="130"/>
    </row>
    <row r="102" spans="1:31" s="86" customFormat="1" x14ac:dyDescent="0.2">
      <c r="A102" s="10">
        <v>176</v>
      </c>
      <c r="B102" s="20" t="s">
        <v>143</v>
      </c>
      <c r="C102" s="28"/>
      <c r="D102" s="21"/>
      <c r="E102" s="130"/>
    </row>
    <row r="103" spans="1:31" s="86" customFormat="1" ht="22.5" x14ac:dyDescent="0.2">
      <c r="A103" s="13" t="s">
        <v>212</v>
      </c>
      <c r="B103" s="20" t="s">
        <v>213</v>
      </c>
      <c r="C103" s="28"/>
      <c r="D103" s="21"/>
      <c r="E103" s="130"/>
    </row>
    <row r="104" spans="1:31" s="86" customFormat="1" ht="22.5" x14ac:dyDescent="0.2">
      <c r="A104" s="13" t="s">
        <v>115</v>
      </c>
      <c r="B104" s="18" t="s">
        <v>52</v>
      </c>
      <c r="C104" s="25">
        <v>0</v>
      </c>
      <c r="D104" s="19">
        <v>0</v>
      </c>
      <c r="E104" s="129">
        <v>0</v>
      </c>
    </row>
    <row r="105" spans="1:31" s="86" customFormat="1" x14ac:dyDescent="0.2">
      <c r="A105" s="10">
        <v>479</v>
      </c>
      <c r="B105" s="18" t="s">
        <v>53</v>
      </c>
      <c r="C105" s="25">
        <v>0</v>
      </c>
      <c r="D105" s="19">
        <v>0</v>
      </c>
      <c r="E105" s="129">
        <v>0</v>
      </c>
    </row>
    <row r="106" spans="1:31" s="123" customFormat="1" x14ac:dyDescent="0.2">
      <c r="A106" s="10">
        <v>181</v>
      </c>
      <c r="B106" s="18" t="s">
        <v>54</v>
      </c>
      <c r="C106" s="100">
        <v>0</v>
      </c>
      <c r="D106" s="151">
        <v>0</v>
      </c>
      <c r="E106" s="146">
        <v>0</v>
      </c>
    </row>
    <row r="107" spans="1:31" s="87" customFormat="1" x14ac:dyDescent="0.2">
      <c r="A107" s="5"/>
      <c r="B107" s="27" t="s">
        <v>74</v>
      </c>
      <c r="C107" s="62">
        <f>C108+C109+C113+C119+C120+C128</f>
        <v>0</v>
      </c>
      <c r="D107" s="152">
        <f>D108+D109+D113+D119+D120+D128</f>
        <v>154802</v>
      </c>
      <c r="E107" s="147">
        <f>E108+E109+E113+E119+E120+E128</f>
        <v>382120</v>
      </c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</row>
    <row r="108" spans="1:31" s="86" customFormat="1" x14ac:dyDescent="0.2">
      <c r="A108" s="12" t="s">
        <v>116</v>
      </c>
      <c r="B108" s="22" t="s">
        <v>26</v>
      </c>
      <c r="C108" s="25"/>
      <c r="D108" s="19"/>
      <c r="E108" s="129"/>
    </row>
    <row r="109" spans="1:31" s="86" customFormat="1" x14ac:dyDescent="0.2">
      <c r="A109" s="10"/>
      <c r="B109" s="22" t="s">
        <v>27</v>
      </c>
      <c r="C109" s="25">
        <f>C110+C111+C112</f>
        <v>0</v>
      </c>
      <c r="D109" s="19">
        <f>D110+D111+D112</f>
        <v>444</v>
      </c>
      <c r="E109" s="129">
        <f>E110+E111+E112</f>
        <v>0</v>
      </c>
    </row>
    <row r="110" spans="1:31" s="86" customFormat="1" x14ac:dyDescent="0.2">
      <c r="A110" s="12" t="s">
        <v>90</v>
      </c>
      <c r="B110" s="20" t="s">
        <v>214</v>
      </c>
      <c r="C110" s="28"/>
      <c r="D110" s="21">
        <v>444</v>
      </c>
      <c r="E110" s="130"/>
    </row>
    <row r="111" spans="1:31" s="86" customFormat="1" x14ac:dyDescent="0.2">
      <c r="A111" s="12" t="s">
        <v>91</v>
      </c>
      <c r="B111" s="20" t="s">
        <v>215</v>
      </c>
      <c r="C111" s="28"/>
      <c r="D111" s="21"/>
      <c r="E111" s="130"/>
    </row>
    <row r="112" spans="1:31" s="86" customFormat="1" x14ac:dyDescent="0.2">
      <c r="A112" s="10" t="s">
        <v>117</v>
      </c>
      <c r="B112" s="20" t="s">
        <v>216</v>
      </c>
      <c r="C112" s="28"/>
      <c r="D112" s="21"/>
      <c r="E112" s="130"/>
    </row>
    <row r="113" spans="1:5" s="86" customFormat="1" x14ac:dyDescent="0.2">
      <c r="A113" s="10"/>
      <c r="B113" s="18" t="s">
        <v>28</v>
      </c>
      <c r="C113" s="25">
        <f>C114+C115+C116+C117+C118</f>
        <v>0</v>
      </c>
      <c r="D113" s="19">
        <f>D114+D115+D116+D117+D118</f>
        <v>0</v>
      </c>
      <c r="E113" s="129">
        <f>E114+E115+E116+E117+E118</f>
        <v>368044</v>
      </c>
    </row>
    <row r="114" spans="1:5" s="86" customFormat="1" x14ac:dyDescent="0.2">
      <c r="A114" s="10" t="s">
        <v>118</v>
      </c>
      <c r="B114" s="20" t="s">
        <v>208</v>
      </c>
      <c r="C114" s="28"/>
      <c r="D114" s="21"/>
      <c r="E114" s="130"/>
    </row>
    <row r="115" spans="1:5" s="86" customFormat="1" x14ac:dyDescent="0.2">
      <c r="A115" s="10" t="s">
        <v>92</v>
      </c>
      <c r="B115" s="20" t="s">
        <v>210</v>
      </c>
      <c r="C115" s="28"/>
      <c r="D115" s="21"/>
      <c r="E115" s="130">
        <v>368044</v>
      </c>
    </row>
    <row r="116" spans="1:5" s="86" customFormat="1" x14ac:dyDescent="0.2">
      <c r="A116" s="10" t="s">
        <v>217</v>
      </c>
      <c r="B116" s="20" t="s">
        <v>211</v>
      </c>
      <c r="C116" s="28"/>
      <c r="D116" s="21"/>
      <c r="E116" s="130"/>
    </row>
    <row r="117" spans="1:5" s="86" customFormat="1" x14ac:dyDescent="0.2">
      <c r="A117" s="10" t="s">
        <v>218</v>
      </c>
      <c r="B117" s="20" t="s">
        <v>143</v>
      </c>
      <c r="C117" s="28"/>
      <c r="D117" s="21"/>
      <c r="E117" s="130"/>
    </row>
    <row r="118" spans="1:5" s="86" customFormat="1" ht="45" x14ac:dyDescent="0.2">
      <c r="A118" s="13" t="s">
        <v>219</v>
      </c>
      <c r="B118" s="20" t="s">
        <v>213</v>
      </c>
      <c r="C118" s="28"/>
      <c r="D118" s="21"/>
      <c r="E118" s="130"/>
    </row>
    <row r="119" spans="1:5" s="86" customFormat="1" ht="22.5" x14ac:dyDescent="0.2">
      <c r="A119" s="11" t="s">
        <v>129</v>
      </c>
      <c r="B119" s="18" t="s">
        <v>55</v>
      </c>
      <c r="C119" s="25">
        <v>0</v>
      </c>
      <c r="D119" s="19">
        <v>0</v>
      </c>
      <c r="E119" s="129">
        <v>0</v>
      </c>
    </row>
    <row r="120" spans="1:5" s="86" customFormat="1" x14ac:dyDescent="0.2">
      <c r="A120" s="63"/>
      <c r="B120" s="18" t="s">
        <v>56</v>
      </c>
      <c r="C120" s="25">
        <f>C121+C122+C123+C124+C125+C126+C127</f>
        <v>0</v>
      </c>
      <c r="D120" s="19">
        <f>D121+D122+D123+D124+D125+D126+D127</f>
        <v>154358</v>
      </c>
      <c r="E120" s="129">
        <f>E121+E122+E123+E124+E125+E126+E127</f>
        <v>14076</v>
      </c>
    </row>
    <row r="121" spans="1:5" s="86" customFormat="1" x14ac:dyDescent="0.2">
      <c r="A121" s="10" t="s">
        <v>220</v>
      </c>
      <c r="B121" s="20" t="s">
        <v>221</v>
      </c>
      <c r="C121" s="28"/>
      <c r="D121" s="21"/>
      <c r="E121" s="130"/>
    </row>
    <row r="122" spans="1:5" s="86" customFormat="1" x14ac:dyDescent="0.2">
      <c r="A122" s="10" t="s">
        <v>222</v>
      </c>
      <c r="B122" s="20" t="s">
        <v>223</v>
      </c>
      <c r="C122" s="28"/>
      <c r="D122" s="21"/>
      <c r="E122" s="130"/>
    </row>
    <row r="123" spans="1:5" s="86" customFormat="1" x14ac:dyDescent="0.2">
      <c r="A123" s="10">
        <v>41</v>
      </c>
      <c r="B123" s="20" t="s">
        <v>224</v>
      </c>
      <c r="C123" s="28"/>
      <c r="D123" s="21">
        <v>51819</v>
      </c>
      <c r="E123" s="130"/>
    </row>
    <row r="124" spans="1:5" s="86" customFormat="1" x14ac:dyDescent="0.2">
      <c r="A124" s="10" t="s">
        <v>225</v>
      </c>
      <c r="B124" s="20" t="s">
        <v>226</v>
      </c>
      <c r="C124" s="28"/>
      <c r="D124" s="21"/>
      <c r="E124" s="130"/>
    </row>
    <row r="125" spans="1:5" s="86" customFormat="1" x14ac:dyDescent="0.2">
      <c r="A125" s="10">
        <v>4752</v>
      </c>
      <c r="B125" s="20" t="s">
        <v>227</v>
      </c>
      <c r="C125" s="28"/>
      <c r="D125" s="21"/>
      <c r="E125" s="130"/>
    </row>
    <row r="126" spans="1:5" s="86" customFormat="1" x14ac:dyDescent="0.2">
      <c r="A126" s="10" t="s">
        <v>228</v>
      </c>
      <c r="B126" s="20" t="s">
        <v>229</v>
      </c>
      <c r="C126" s="28"/>
      <c r="D126" s="21">
        <v>102539</v>
      </c>
      <c r="E126" s="130">
        <v>14076</v>
      </c>
    </row>
    <row r="127" spans="1:5" s="86" customFormat="1" x14ac:dyDescent="0.2">
      <c r="A127" s="10">
        <v>438</v>
      </c>
      <c r="B127" s="20" t="s">
        <v>230</v>
      </c>
      <c r="C127" s="28"/>
      <c r="D127" s="21"/>
      <c r="E127" s="130"/>
    </row>
    <row r="128" spans="1:5" s="86" customFormat="1" x14ac:dyDescent="0.2">
      <c r="A128" s="10" t="s">
        <v>93</v>
      </c>
      <c r="B128" s="18" t="s">
        <v>57</v>
      </c>
      <c r="C128" s="100"/>
      <c r="D128" s="151"/>
      <c r="E128" s="146"/>
    </row>
    <row r="129" spans="1:31" s="87" customFormat="1" ht="13.5" thickBot="1" x14ac:dyDescent="0.25">
      <c r="A129" s="64"/>
      <c r="B129" s="65" t="s">
        <v>75</v>
      </c>
      <c r="C129" s="66">
        <f>C76+C92+C107</f>
        <v>0</v>
      </c>
      <c r="D129" s="153">
        <f>D76+D92+D107</f>
        <v>157039</v>
      </c>
      <c r="E129" s="148">
        <f>E76+E92+E107</f>
        <v>12377376</v>
      </c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</row>
    <row r="130" spans="1:31" x14ac:dyDescent="0.2">
      <c r="A130" s="67"/>
      <c r="B130" s="67"/>
      <c r="C130" s="94">
        <f>+C129-C73</f>
        <v>0</v>
      </c>
      <c r="D130" s="94">
        <f t="shared" ref="D130:E130" si="0">+D129-D73</f>
        <v>0</v>
      </c>
      <c r="E130" s="94">
        <f t="shared" si="0"/>
        <v>0</v>
      </c>
    </row>
    <row r="131" spans="1:31" s="67" customFormat="1" x14ac:dyDescent="0.2">
      <c r="C131" s="68"/>
      <c r="D131" s="68"/>
      <c r="E131" s="68"/>
    </row>
    <row r="132" spans="1:31" s="67" customFormat="1" x14ac:dyDescent="0.2">
      <c r="C132" s="68"/>
      <c r="D132" s="68"/>
      <c r="E132" s="68"/>
    </row>
    <row r="133" spans="1:31" s="67" customFormat="1" x14ac:dyDescent="0.2">
      <c r="C133" s="68"/>
      <c r="D133" s="68"/>
      <c r="E133" s="68"/>
    </row>
    <row r="134" spans="1:31" s="67" customFormat="1" x14ac:dyDescent="0.2">
      <c r="C134" s="68"/>
      <c r="D134" s="68"/>
      <c r="E134" s="68"/>
    </row>
    <row r="135" spans="1:31" s="67" customFormat="1" x14ac:dyDescent="0.2">
      <c r="C135" s="68"/>
      <c r="D135" s="68"/>
      <c r="E135" s="68"/>
    </row>
    <row r="136" spans="1:31" s="67" customFormat="1" x14ac:dyDescent="0.2">
      <c r="C136" s="68"/>
      <c r="D136" s="68"/>
      <c r="E136" s="68"/>
    </row>
    <row r="137" spans="1:31" s="67" customFormat="1" x14ac:dyDescent="0.2">
      <c r="C137" s="68"/>
      <c r="D137" s="68"/>
      <c r="E137" s="68"/>
    </row>
    <row r="138" spans="1:31" s="67" customFormat="1" x14ac:dyDescent="0.2">
      <c r="C138" s="68"/>
      <c r="D138" s="68"/>
      <c r="E138" s="68"/>
    </row>
    <row r="139" spans="1:31" s="67" customFormat="1" x14ac:dyDescent="0.2">
      <c r="C139" s="68"/>
      <c r="D139" s="68"/>
      <c r="E139" s="68"/>
    </row>
    <row r="140" spans="1:31" s="67" customFormat="1" x14ac:dyDescent="0.2">
      <c r="C140" s="68"/>
      <c r="D140" s="68"/>
      <c r="E140" s="68"/>
    </row>
    <row r="141" spans="1:31" s="67" customFormat="1" x14ac:dyDescent="0.2">
      <c r="C141" s="68"/>
      <c r="D141" s="68"/>
      <c r="E141" s="68"/>
    </row>
    <row r="142" spans="1:31" s="67" customFormat="1" x14ac:dyDescent="0.2">
      <c r="C142" s="68"/>
      <c r="D142" s="68"/>
      <c r="E142" s="68"/>
    </row>
    <row r="143" spans="1:31" s="67" customFormat="1" x14ac:dyDescent="0.2">
      <c r="C143" s="68"/>
      <c r="D143" s="68"/>
      <c r="E143" s="68"/>
    </row>
    <row r="144" spans="1:31" s="67" customFormat="1" x14ac:dyDescent="0.2">
      <c r="C144" s="68"/>
      <c r="D144" s="68"/>
      <c r="E144" s="68"/>
    </row>
    <row r="145" spans="1:5" x14ac:dyDescent="0.2">
      <c r="A145" s="67"/>
      <c r="B145" s="67"/>
      <c r="C145" s="68"/>
      <c r="D145" s="68"/>
      <c r="E145" s="68"/>
    </row>
    <row r="146" spans="1:5" x14ac:dyDescent="0.2">
      <c r="A146" s="67"/>
      <c r="B146" s="67"/>
      <c r="C146" s="68"/>
      <c r="D146" s="68"/>
      <c r="E146" s="68"/>
    </row>
    <row r="147" spans="1:5" x14ac:dyDescent="0.2">
      <c r="A147" s="67"/>
      <c r="B147" s="67"/>
      <c r="C147" s="68"/>
      <c r="D147" s="68"/>
      <c r="E147" s="68"/>
    </row>
    <row r="148" spans="1:5" x14ac:dyDescent="0.2">
      <c r="A148" s="67"/>
      <c r="B148" s="67"/>
      <c r="C148" s="68"/>
      <c r="D148" s="68"/>
      <c r="E148" s="68"/>
    </row>
    <row r="149" spans="1:5" x14ac:dyDescent="0.2">
      <c r="A149" s="67"/>
      <c r="B149" s="67"/>
      <c r="C149" s="68"/>
      <c r="D149" s="68"/>
      <c r="E149" s="68"/>
    </row>
    <row r="150" spans="1:5" x14ac:dyDescent="0.2">
      <c r="A150" s="67"/>
      <c r="B150" s="67"/>
      <c r="C150" s="68"/>
      <c r="D150" s="68"/>
      <c r="E150" s="68"/>
    </row>
    <row r="151" spans="1:5" x14ac:dyDescent="0.2">
      <c r="A151" s="67"/>
      <c r="B151" s="67"/>
      <c r="C151" s="68"/>
      <c r="D151" s="68"/>
      <c r="E151" s="68"/>
    </row>
    <row r="152" spans="1:5" x14ac:dyDescent="0.2">
      <c r="A152" s="67"/>
      <c r="B152" s="67"/>
      <c r="C152" s="68"/>
      <c r="D152" s="68"/>
      <c r="E152" s="68"/>
    </row>
    <row r="153" spans="1:5" x14ac:dyDescent="0.2">
      <c r="A153" s="67"/>
      <c r="B153" s="67"/>
      <c r="C153" s="68"/>
      <c r="D153" s="68"/>
      <c r="E153" s="68"/>
    </row>
    <row r="154" spans="1:5" x14ac:dyDescent="0.2">
      <c r="A154" s="67"/>
      <c r="B154" s="67"/>
      <c r="C154" s="68"/>
      <c r="D154" s="68"/>
      <c r="E154" s="68"/>
    </row>
    <row r="155" spans="1:5" x14ac:dyDescent="0.2">
      <c r="A155" s="67"/>
      <c r="B155" s="67"/>
      <c r="C155" s="68"/>
      <c r="D155" s="68"/>
      <c r="E155" s="68"/>
    </row>
    <row r="156" spans="1:5" x14ac:dyDescent="0.2">
      <c r="A156" s="67"/>
      <c r="B156" s="67"/>
      <c r="C156" s="68"/>
      <c r="D156" s="68"/>
      <c r="E156" s="68"/>
    </row>
    <row r="157" spans="1:5" x14ac:dyDescent="0.2">
      <c r="A157" s="67"/>
      <c r="B157" s="67"/>
      <c r="C157" s="68"/>
      <c r="D157" s="68"/>
      <c r="E157" s="68"/>
    </row>
    <row r="158" spans="1:5" x14ac:dyDescent="0.2">
      <c r="A158" s="67"/>
      <c r="B158" s="67"/>
      <c r="C158" s="68"/>
      <c r="D158" s="68"/>
      <c r="E158" s="68"/>
    </row>
    <row r="159" spans="1:5" x14ac:dyDescent="0.2">
      <c r="A159" s="67"/>
      <c r="B159" s="67"/>
      <c r="C159" s="68"/>
      <c r="D159" s="68"/>
      <c r="E159" s="68"/>
    </row>
    <row r="160" spans="1:5" x14ac:dyDescent="0.2">
      <c r="A160" s="67"/>
      <c r="B160" s="67"/>
      <c r="C160" s="68"/>
      <c r="D160" s="68"/>
      <c r="E160" s="68"/>
    </row>
    <row r="161" spans="1:5" x14ac:dyDescent="0.2">
      <c r="A161" s="67"/>
      <c r="B161" s="67"/>
      <c r="C161" s="68"/>
      <c r="D161" s="68"/>
      <c r="E161" s="68"/>
    </row>
    <row r="162" spans="1:5" x14ac:dyDescent="0.2">
      <c r="A162" s="67"/>
      <c r="B162" s="67"/>
      <c r="C162" s="68"/>
      <c r="D162" s="68"/>
      <c r="E162" s="68"/>
    </row>
    <row r="163" spans="1:5" x14ac:dyDescent="0.2">
      <c r="A163" s="67"/>
      <c r="B163" s="67"/>
      <c r="C163" s="68"/>
      <c r="D163" s="68"/>
      <c r="E163" s="68"/>
    </row>
    <row r="164" spans="1:5" x14ac:dyDescent="0.2">
      <c r="A164" s="67"/>
      <c r="B164" s="67"/>
      <c r="C164" s="68"/>
      <c r="D164" s="68"/>
      <c r="E164" s="68"/>
    </row>
    <row r="165" spans="1:5" x14ac:dyDescent="0.2">
      <c r="A165" s="67"/>
      <c r="B165" s="67"/>
      <c r="C165" s="68"/>
      <c r="D165" s="68"/>
      <c r="E165" s="68"/>
    </row>
    <row r="166" spans="1:5" x14ac:dyDescent="0.2">
      <c r="A166" s="67"/>
      <c r="B166" s="67"/>
      <c r="C166" s="68"/>
      <c r="D166" s="68"/>
      <c r="E166" s="68"/>
    </row>
    <row r="167" spans="1:5" x14ac:dyDescent="0.2">
      <c r="A167" s="67"/>
      <c r="B167" s="67"/>
      <c r="C167" s="68"/>
      <c r="D167" s="68"/>
      <c r="E167" s="68"/>
    </row>
    <row r="168" spans="1:5" x14ac:dyDescent="0.2">
      <c r="A168" s="67"/>
      <c r="B168" s="67"/>
      <c r="C168" s="68"/>
      <c r="D168" s="68"/>
      <c r="E168" s="68"/>
    </row>
    <row r="169" spans="1:5" x14ac:dyDescent="0.2">
      <c r="A169" s="67"/>
      <c r="B169" s="67"/>
      <c r="C169" s="68"/>
      <c r="D169" s="68"/>
      <c r="E169" s="68"/>
    </row>
    <row r="170" spans="1:5" x14ac:dyDescent="0.2">
      <c r="A170" s="67"/>
      <c r="B170" s="67"/>
      <c r="C170" s="68"/>
      <c r="D170" s="68"/>
      <c r="E170" s="68"/>
    </row>
    <row r="171" spans="1:5" x14ac:dyDescent="0.2">
      <c r="A171" s="67"/>
      <c r="B171" s="67"/>
      <c r="C171" s="68"/>
      <c r="D171" s="68"/>
      <c r="E171" s="68"/>
    </row>
    <row r="172" spans="1:5" x14ac:dyDescent="0.2">
      <c r="A172" s="67"/>
      <c r="B172" s="67"/>
      <c r="C172" s="68"/>
      <c r="D172" s="68"/>
      <c r="E172" s="68"/>
    </row>
    <row r="173" spans="1:5" x14ac:dyDescent="0.2">
      <c r="A173" s="67"/>
      <c r="B173" s="67"/>
      <c r="C173" s="68"/>
      <c r="D173" s="68"/>
      <c r="E173" s="68"/>
    </row>
    <row r="174" spans="1:5" x14ac:dyDescent="0.2">
      <c r="A174" s="67"/>
      <c r="B174" s="67"/>
      <c r="C174" s="68"/>
      <c r="D174" s="68"/>
      <c r="E174" s="68"/>
    </row>
    <row r="175" spans="1:5" x14ac:dyDescent="0.2">
      <c r="A175" s="67"/>
      <c r="B175" s="67"/>
      <c r="C175" s="68"/>
      <c r="D175" s="68"/>
      <c r="E175" s="68"/>
    </row>
    <row r="176" spans="1:5" x14ac:dyDescent="0.2">
      <c r="A176" s="67"/>
      <c r="B176" s="67"/>
      <c r="C176" s="68"/>
      <c r="D176" s="68"/>
      <c r="E176" s="68"/>
    </row>
    <row r="177" spans="1:5" x14ac:dyDescent="0.2">
      <c r="A177" s="67"/>
      <c r="B177" s="67"/>
      <c r="C177" s="68"/>
      <c r="D177" s="68"/>
      <c r="E177" s="68"/>
    </row>
    <row r="178" spans="1:5" x14ac:dyDescent="0.2">
      <c r="A178" s="67"/>
      <c r="B178" s="67"/>
      <c r="C178" s="68"/>
      <c r="D178" s="68"/>
      <c r="E178" s="68"/>
    </row>
    <row r="179" spans="1:5" x14ac:dyDescent="0.2">
      <c r="A179" s="67"/>
      <c r="B179" s="67"/>
      <c r="C179" s="68"/>
      <c r="D179" s="68"/>
      <c r="E179" s="68"/>
    </row>
    <row r="180" spans="1:5" x14ac:dyDescent="0.2">
      <c r="A180" s="67"/>
      <c r="B180" s="67"/>
      <c r="C180" s="68"/>
      <c r="D180" s="68"/>
      <c r="E180" s="68"/>
    </row>
    <row r="181" spans="1:5" x14ac:dyDescent="0.2">
      <c r="A181" s="67"/>
      <c r="B181" s="67"/>
      <c r="C181" s="68"/>
      <c r="D181" s="68"/>
      <c r="E181" s="68"/>
    </row>
    <row r="182" spans="1:5" x14ac:dyDescent="0.2">
      <c r="A182" s="67"/>
      <c r="B182" s="67"/>
      <c r="C182" s="68"/>
      <c r="D182" s="68"/>
      <c r="E182" s="68"/>
    </row>
    <row r="183" spans="1:5" x14ac:dyDescent="0.2">
      <c r="A183" s="67"/>
      <c r="B183" s="67"/>
      <c r="C183" s="68"/>
      <c r="D183" s="68"/>
      <c r="E183" s="68"/>
    </row>
    <row r="184" spans="1:5" x14ac:dyDescent="0.2">
      <c r="A184" s="67"/>
      <c r="B184" s="67"/>
      <c r="C184" s="68"/>
      <c r="D184" s="68"/>
      <c r="E184" s="68"/>
    </row>
    <row r="185" spans="1:5" x14ac:dyDescent="0.2">
      <c r="A185" s="67"/>
      <c r="B185" s="67"/>
      <c r="C185" s="68"/>
      <c r="D185" s="68"/>
      <c r="E185" s="68"/>
    </row>
    <row r="186" spans="1:5" x14ac:dyDescent="0.2">
      <c r="A186" s="67"/>
      <c r="B186" s="67"/>
      <c r="C186" s="68"/>
      <c r="D186" s="68"/>
      <c r="E186" s="68"/>
    </row>
    <row r="187" spans="1:5" x14ac:dyDescent="0.2">
      <c r="A187" s="67"/>
      <c r="B187" s="67"/>
      <c r="C187" s="68"/>
      <c r="D187" s="68"/>
      <c r="E187" s="68"/>
    </row>
    <row r="188" spans="1:5" x14ac:dyDescent="0.2">
      <c r="A188" s="67"/>
      <c r="B188" s="67"/>
      <c r="C188" s="68"/>
      <c r="D188" s="68"/>
      <c r="E188" s="68"/>
    </row>
    <row r="189" spans="1:5" x14ac:dyDescent="0.2">
      <c r="A189" s="67"/>
      <c r="B189" s="67"/>
      <c r="C189" s="68"/>
      <c r="D189" s="68"/>
      <c r="E189" s="68"/>
    </row>
    <row r="190" spans="1:5" x14ac:dyDescent="0.2">
      <c r="A190" s="67"/>
      <c r="B190" s="67"/>
      <c r="C190" s="68"/>
      <c r="D190" s="68"/>
      <c r="E190" s="68"/>
    </row>
    <row r="191" spans="1:5" x14ac:dyDescent="0.2">
      <c r="A191" s="67"/>
      <c r="B191" s="67"/>
      <c r="C191" s="68"/>
      <c r="D191" s="68"/>
      <c r="E191" s="68"/>
    </row>
    <row r="192" spans="1:5" x14ac:dyDescent="0.2">
      <c r="A192" s="67"/>
      <c r="B192" s="67"/>
      <c r="C192" s="68"/>
      <c r="D192" s="68"/>
      <c r="E192" s="68"/>
    </row>
    <row r="193" spans="1:5" x14ac:dyDescent="0.2">
      <c r="A193" s="67"/>
      <c r="B193" s="67"/>
      <c r="C193" s="68"/>
      <c r="D193" s="68"/>
      <c r="E193" s="68"/>
    </row>
    <row r="194" spans="1:5" x14ac:dyDescent="0.2">
      <c r="A194" s="67"/>
      <c r="B194" s="67"/>
      <c r="C194" s="68"/>
      <c r="D194" s="68"/>
      <c r="E194" s="68"/>
    </row>
    <row r="195" spans="1:5" x14ac:dyDescent="0.2">
      <c r="A195" s="67"/>
      <c r="B195" s="67"/>
      <c r="C195" s="68"/>
      <c r="D195" s="68"/>
      <c r="E195" s="68"/>
    </row>
    <row r="196" spans="1:5" x14ac:dyDescent="0.2">
      <c r="A196" s="67"/>
      <c r="B196" s="67"/>
      <c r="C196" s="68"/>
      <c r="D196" s="68"/>
      <c r="E196" s="68"/>
    </row>
    <row r="197" spans="1:5" x14ac:dyDescent="0.2">
      <c r="A197" s="67"/>
      <c r="B197" s="67"/>
      <c r="C197" s="68"/>
      <c r="D197" s="68"/>
      <c r="E197" s="68"/>
    </row>
    <row r="198" spans="1:5" x14ac:dyDescent="0.2">
      <c r="A198" s="67"/>
      <c r="B198" s="67"/>
      <c r="C198" s="68"/>
      <c r="D198" s="68"/>
      <c r="E198" s="68"/>
    </row>
    <row r="199" spans="1:5" x14ac:dyDescent="0.2">
      <c r="A199" s="67"/>
      <c r="B199" s="67"/>
      <c r="C199" s="68"/>
      <c r="D199" s="68"/>
      <c r="E199" s="68"/>
    </row>
    <row r="200" spans="1:5" x14ac:dyDescent="0.2">
      <c r="A200" s="67"/>
      <c r="B200" s="67"/>
      <c r="C200" s="68"/>
      <c r="D200" s="68"/>
      <c r="E200" s="68"/>
    </row>
    <row r="201" spans="1:5" x14ac:dyDescent="0.2">
      <c r="A201" s="67"/>
      <c r="B201" s="67"/>
      <c r="C201" s="68"/>
      <c r="D201" s="68"/>
      <c r="E201" s="68"/>
    </row>
    <row r="202" spans="1:5" x14ac:dyDescent="0.2">
      <c r="A202" s="67"/>
      <c r="B202" s="67"/>
      <c r="C202" s="68"/>
      <c r="D202" s="68"/>
      <c r="E202" s="68"/>
    </row>
    <row r="203" spans="1:5" x14ac:dyDescent="0.2">
      <c r="A203" s="67"/>
      <c r="B203" s="67"/>
      <c r="C203" s="68"/>
      <c r="D203" s="68"/>
      <c r="E203" s="68"/>
    </row>
    <row r="204" spans="1:5" x14ac:dyDescent="0.2">
      <c r="A204" s="67"/>
      <c r="B204" s="67"/>
      <c r="C204" s="68"/>
      <c r="D204" s="68"/>
      <c r="E204" s="68"/>
    </row>
    <row r="205" spans="1:5" x14ac:dyDescent="0.2">
      <c r="A205" s="67"/>
      <c r="B205" s="67"/>
      <c r="C205" s="68"/>
      <c r="D205" s="68"/>
      <c r="E205" s="68"/>
    </row>
    <row r="206" spans="1:5" x14ac:dyDescent="0.2">
      <c r="A206" s="67"/>
      <c r="B206" s="67"/>
      <c r="C206" s="68"/>
      <c r="D206" s="68"/>
      <c r="E206" s="68"/>
    </row>
    <row r="207" spans="1:5" x14ac:dyDescent="0.2">
      <c r="A207" s="67"/>
      <c r="B207" s="67"/>
      <c r="C207" s="68"/>
      <c r="D207" s="68"/>
      <c r="E207" s="68"/>
    </row>
    <row r="208" spans="1:5" x14ac:dyDescent="0.2">
      <c r="A208" s="67"/>
      <c r="B208" s="67"/>
      <c r="C208" s="68"/>
      <c r="D208" s="68"/>
      <c r="E208" s="68"/>
    </row>
    <row r="209" spans="1:5" x14ac:dyDescent="0.2">
      <c r="A209" s="67"/>
      <c r="B209" s="67"/>
      <c r="C209" s="68"/>
      <c r="D209" s="68"/>
      <c r="E209" s="68"/>
    </row>
    <row r="210" spans="1:5" x14ac:dyDescent="0.2">
      <c r="A210" s="67"/>
      <c r="B210" s="67"/>
      <c r="C210" s="68"/>
      <c r="D210" s="68"/>
      <c r="E210" s="68"/>
    </row>
    <row r="211" spans="1:5" x14ac:dyDescent="0.2">
      <c r="A211" s="67"/>
      <c r="B211" s="67"/>
      <c r="C211" s="68"/>
      <c r="D211" s="68"/>
      <c r="E211" s="68"/>
    </row>
    <row r="212" spans="1:5" x14ac:dyDescent="0.2">
      <c r="A212" s="67"/>
      <c r="B212" s="67"/>
      <c r="C212" s="68"/>
      <c r="D212" s="68"/>
      <c r="E212" s="68"/>
    </row>
    <row r="213" spans="1:5" x14ac:dyDescent="0.2">
      <c r="A213" s="67"/>
      <c r="B213" s="67"/>
      <c r="C213" s="68"/>
      <c r="D213" s="68"/>
      <c r="E213" s="68"/>
    </row>
    <row r="214" spans="1:5" x14ac:dyDescent="0.2">
      <c r="A214" s="67"/>
      <c r="B214" s="67"/>
      <c r="C214" s="68"/>
      <c r="D214" s="68"/>
      <c r="E214" s="68"/>
    </row>
    <row r="215" spans="1:5" x14ac:dyDescent="0.2">
      <c r="A215" s="67"/>
      <c r="B215" s="67"/>
      <c r="C215" s="68"/>
      <c r="D215" s="68"/>
      <c r="E215" s="68"/>
    </row>
    <row r="216" spans="1:5" x14ac:dyDescent="0.2">
      <c r="A216" s="67"/>
      <c r="B216" s="67"/>
      <c r="C216" s="68"/>
      <c r="D216" s="68"/>
      <c r="E216" s="68"/>
    </row>
    <row r="217" spans="1:5" x14ac:dyDescent="0.2">
      <c r="A217" s="67"/>
      <c r="B217" s="67"/>
      <c r="C217" s="68"/>
      <c r="D217" s="68"/>
      <c r="E217" s="68"/>
    </row>
    <row r="218" spans="1:5" x14ac:dyDescent="0.2">
      <c r="A218" s="67"/>
      <c r="B218" s="67"/>
      <c r="C218" s="68"/>
      <c r="D218" s="68"/>
      <c r="E218" s="68"/>
    </row>
    <row r="219" spans="1:5" x14ac:dyDescent="0.2">
      <c r="A219" s="67"/>
      <c r="B219" s="67"/>
      <c r="C219" s="68"/>
      <c r="D219" s="68"/>
      <c r="E219" s="68"/>
    </row>
    <row r="220" spans="1:5" x14ac:dyDescent="0.2">
      <c r="A220" s="67"/>
      <c r="B220" s="67"/>
      <c r="C220" s="68"/>
      <c r="D220" s="68"/>
      <c r="E220" s="68"/>
    </row>
    <row r="221" spans="1:5" x14ac:dyDescent="0.2">
      <c r="A221" s="67"/>
      <c r="B221" s="67"/>
      <c r="C221" s="68"/>
      <c r="D221" s="68"/>
      <c r="E221" s="68"/>
    </row>
    <row r="222" spans="1:5" x14ac:dyDescent="0.2">
      <c r="A222" s="67"/>
      <c r="B222" s="67"/>
      <c r="C222" s="68"/>
      <c r="D222" s="68"/>
      <c r="E222" s="68"/>
    </row>
    <row r="223" spans="1:5" x14ac:dyDescent="0.2">
      <c r="A223" s="67"/>
      <c r="B223" s="67"/>
      <c r="C223" s="68"/>
      <c r="D223" s="68"/>
      <c r="E223" s="68"/>
    </row>
    <row r="224" spans="1:5" x14ac:dyDescent="0.2">
      <c r="A224" s="67"/>
      <c r="B224" s="67"/>
      <c r="C224" s="68"/>
      <c r="D224" s="68"/>
      <c r="E224" s="68"/>
    </row>
    <row r="225" spans="1:5" x14ac:dyDescent="0.2">
      <c r="A225" s="67"/>
      <c r="B225" s="67"/>
      <c r="C225" s="68"/>
      <c r="D225" s="68"/>
      <c r="E225" s="68"/>
    </row>
    <row r="226" spans="1:5" x14ac:dyDescent="0.2">
      <c r="A226" s="67"/>
      <c r="B226" s="67"/>
      <c r="C226" s="68"/>
      <c r="D226" s="68"/>
      <c r="E226" s="68"/>
    </row>
    <row r="227" spans="1:5" x14ac:dyDescent="0.2">
      <c r="A227" s="67"/>
      <c r="B227" s="67"/>
      <c r="C227" s="68"/>
      <c r="D227" s="68"/>
      <c r="E227" s="68"/>
    </row>
    <row r="228" spans="1:5" x14ac:dyDescent="0.2">
      <c r="A228" s="67"/>
      <c r="B228" s="67"/>
      <c r="C228" s="68"/>
      <c r="D228" s="68"/>
      <c r="E228" s="68"/>
    </row>
    <row r="229" spans="1:5" x14ac:dyDescent="0.2">
      <c r="A229" s="67"/>
      <c r="B229" s="67"/>
      <c r="C229" s="68"/>
      <c r="D229" s="68"/>
      <c r="E229" s="68"/>
    </row>
    <row r="230" spans="1:5" x14ac:dyDescent="0.2">
      <c r="A230" s="67"/>
      <c r="B230" s="67"/>
      <c r="C230" s="68"/>
      <c r="D230" s="68"/>
      <c r="E230" s="68"/>
    </row>
    <row r="231" spans="1:5" x14ac:dyDescent="0.2">
      <c r="A231" s="67"/>
      <c r="B231" s="67"/>
      <c r="C231" s="68"/>
      <c r="D231" s="68"/>
      <c r="E231" s="68"/>
    </row>
    <row r="232" spans="1:5" x14ac:dyDescent="0.2">
      <c r="A232" s="67"/>
      <c r="B232" s="67"/>
      <c r="C232" s="68"/>
      <c r="D232" s="68"/>
      <c r="E232" s="68"/>
    </row>
    <row r="233" spans="1:5" x14ac:dyDescent="0.2">
      <c r="A233" s="67"/>
      <c r="B233" s="67"/>
      <c r="C233" s="68"/>
      <c r="D233" s="68"/>
      <c r="E233" s="68"/>
    </row>
    <row r="234" spans="1:5" x14ac:dyDescent="0.2">
      <c r="A234" s="67"/>
      <c r="B234" s="67"/>
      <c r="C234" s="68"/>
      <c r="D234" s="68"/>
      <c r="E234" s="68"/>
    </row>
    <row r="235" spans="1:5" x14ac:dyDescent="0.2">
      <c r="A235" s="67"/>
      <c r="B235" s="67"/>
      <c r="C235" s="68"/>
      <c r="D235" s="68"/>
      <c r="E235" s="68"/>
    </row>
    <row r="236" spans="1:5" x14ac:dyDescent="0.2">
      <c r="A236" s="67"/>
      <c r="B236" s="67"/>
      <c r="C236" s="68"/>
      <c r="D236" s="68"/>
      <c r="E236" s="68"/>
    </row>
    <row r="237" spans="1:5" x14ac:dyDescent="0.2">
      <c r="A237" s="67"/>
      <c r="B237" s="67"/>
      <c r="C237" s="68"/>
      <c r="D237" s="68"/>
      <c r="E237" s="68"/>
    </row>
    <row r="238" spans="1:5" x14ac:dyDescent="0.2">
      <c r="A238" s="67"/>
      <c r="B238" s="67"/>
      <c r="C238" s="68"/>
      <c r="D238" s="68"/>
      <c r="E238" s="68"/>
    </row>
    <row r="239" spans="1:5" x14ac:dyDescent="0.2">
      <c r="A239" s="67"/>
      <c r="B239" s="67"/>
      <c r="C239" s="68"/>
      <c r="D239" s="68"/>
      <c r="E239" s="68"/>
    </row>
    <row r="240" spans="1:5" x14ac:dyDescent="0.2">
      <c r="A240" s="67"/>
      <c r="B240" s="67"/>
      <c r="C240" s="68"/>
      <c r="D240" s="68"/>
      <c r="E240" s="68"/>
    </row>
    <row r="241" spans="1:5" x14ac:dyDescent="0.2">
      <c r="A241" s="67"/>
      <c r="B241" s="67"/>
      <c r="C241" s="68"/>
      <c r="D241" s="68"/>
      <c r="E241" s="68"/>
    </row>
    <row r="242" spans="1:5" x14ac:dyDescent="0.2">
      <c r="A242" s="67"/>
      <c r="B242" s="67"/>
      <c r="C242" s="68"/>
      <c r="D242" s="68"/>
      <c r="E242" s="68"/>
    </row>
    <row r="243" spans="1:5" x14ac:dyDescent="0.2">
      <c r="A243" s="67"/>
      <c r="B243" s="67"/>
      <c r="C243" s="68"/>
      <c r="D243" s="68"/>
      <c r="E243" s="68"/>
    </row>
    <row r="244" spans="1:5" x14ac:dyDescent="0.2">
      <c r="A244" s="67"/>
      <c r="B244" s="67"/>
      <c r="C244" s="68"/>
      <c r="D244" s="68"/>
      <c r="E244" s="68"/>
    </row>
    <row r="245" spans="1:5" x14ac:dyDescent="0.2">
      <c r="A245" s="67"/>
      <c r="B245" s="67"/>
      <c r="C245" s="68"/>
      <c r="D245" s="68"/>
      <c r="E245" s="68"/>
    </row>
    <row r="246" spans="1:5" x14ac:dyDescent="0.2">
      <c r="A246" s="67"/>
      <c r="B246" s="67"/>
      <c r="C246" s="68"/>
      <c r="D246" s="68"/>
      <c r="E246" s="68"/>
    </row>
    <row r="247" spans="1:5" x14ac:dyDescent="0.2">
      <c r="A247" s="67"/>
      <c r="B247" s="67"/>
      <c r="C247" s="68"/>
      <c r="D247" s="68"/>
      <c r="E247" s="68"/>
    </row>
    <row r="248" spans="1:5" x14ac:dyDescent="0.2">
      <c r="A248" s="67"/>
      <c r="B248" s="67"/>
      <c r="C248" s="68"/>
      <c r="D248" s="68"/>
      <c r="E248" s="68"/>
    </row>
    <row r="249" spans="1:5" x14ac:dyDescent="0.2">
      <c r="A249" s="67"/>
      <c r="B249" s="67"/>
      <c r="C249" s="68"/>
      <c r="D249" s="68"/>
      <c r="E249" s="68"/>
    </row>
    <row r="250" spans="1:5" x14ac:dyDescent="0.2">
      <c r="A250" s="67"/>
      <c r="B250" s="67"/>
      <c r="C250" s="68"/>
      <c r="D250" s="68"/>
      <c r="E250" s="68"/>
    </row>
    <row r="251" spans="1:5" x14ac:dyDescent="0.2">
      <c r="A251" s="67"/>
      <c r="B251" s="67"/>
      <c r="C251" s="68"/>
      <c r="D251" s="68"/>
      <c r="E251" s="68"/>
    </row>
    <row r="252" spans="1:5" x14ac:dyDescent="0.2">
      <c r="A252" s="67"/>
      <c r="B252" s="67"/>
      <c r="C252" s="68"/>
      <c r="D252" s="68"/>
      <c r="E252" s="68"/>
    </row>
    <row r="253" spans="1:5" x14ac:dyDescent="0.2">
      <c r="A253" s="67"/>
      <c r="B253" s="67"/>
      <c r="C253" s="68"/>
      <c r="D253" s="68"/>
      <c r="E253" s="68"/>
    </row>
    <row r="254" spans="1:5" x14ac:dyDescent="0.2">
      <c r="A254" s="67"/>
      <c r="B254" s="67"/>
      <c r="C254" s="68"/>
      <c r="D254" s="68"/>
      <c r="E254" s="68"/>
    </row>
    <row r="255" spans="1:5" x14ac:dyDescent="0.2">
      <c r="A255" s="67"/>
      <c r="B255" s="67"/>
      <c r="C255" s="68"/>
      <c r="D255" s="68"/>
      <c r="E255" s="68"/>
    </row>
    <row r="256" spans="1:5" x14ac:dyDescent="0.2">
      <c r="A256" s="67"/>
      <c r="B256" s="67"/>
      <c r="C256" s="68"/>
      <c r="D256" s="68"/>
      <c r="E256" s="68"/>
    </row>
    <row r="257" spans="1:5" x14ac:dyDescent="0.2">
      <c r="A257" s="67"/>
      <c r="B257" s="67"/>
      <c r="C257" s="68"/>
      <c r="D257" s="68"/>
      <c r="E257" s="68"/>
    </row>
    <row r="258" spans="1:5" x14ac:dyDescent="0.2">
      <c r="A258" s="67"/>
      <c r="B258" s="67"/>
      <c r="C258" s="68"/>
      <c r="D258" s="68"/>
      <c r="E258" s="68"/>
    </row>
    <row r="259" spans="1:5" x14ac:dyDescent="0.2">
      <c r="A259" s="67"/>
      <c r="B259" s="67"/>
      <c r="C259" s="68"/>
      <c r="D259" s="68"/>
      <c r="E259" s="68"/>
    </row>
    <row r="260" spans="1:5" x14ac:dyDescent="0.2">
      <c r="A260" s="67"/>
      <c r="B260" s="67"/>
      <c r="C260" s="68"/>
      <c r="D260" s="68"/>
      <c r="E260" s="68"/>
    </row>
    <row r="261" spans="1:5" x14ac:dyDescent="0.2">
      <c r="A261" s="67"/>
      <c r="B261" s="67"/>
      <c r="C261" s="68"/>
      <c r="D261" s="68"/>
      <c r="E261" s="68"/>
    </row>
    <row r="262" spans="1:5" x14ac:dyDescent="0.2">
      <c r="A262" s="67"/>
      <c r="B262" s="67"/>
      <c r="C262" s="68"/>
      <c r="D262" s="68"/>
      <c r="E262" s="68"/>
    </row>
    <row r="263" spans="1:5" x14ac:dyDescent="0.2">
      <c r="A263" s="67"/>
      <c r="B263" s="67"/>
      <c r="C263" s="68"/>
      <c r="D263" s="68"/>
      <c r="E263" s="68"/>
    </row>
    <row r="264" spans="1:5" x14ac:dyDescent="0.2">
      <c r="A264" s="67"/>
      <c r="B264" s="67"/>
      <c r="C264" s="68"/>
      <c r="D264" s="68"/>
      <c r="E264" s="68"/>
    </row>
    <row r="265" spans="1:5" x14ac:dyDescent="0.2">
      <c r="A265" s="67"/>
      <c r="B265" s="67"/>
      <c r="C265" s="68"/>
      <c r="D265" s="68"/>
      <c r="E265" s="68"/>
    </row>
    <row r="266" spans="1:5" x14ac:dyDescent="0.2">
      <c r="A266" s="67"/>
      <c r="B266" s="67"/>
      <c r="C266" s="68"/>
      <c r="D266" s="68"/>
      <c r="E266" s="68"/>
    </row>
    <row r="267" spans="1:5" x14ac:dyDescent="0.2">
      <c r="A267" s="67"/>
      <c r="B267" s="67"/>
      <c r="C267" s="68"/>
      <c r="D267" s="68"/>
      <c r="E267" s="68"/>
    </row>
    <row r="268" spans="1:5" x14ac:dyDescent="0.2">
      <c r="A268" s="67"/>
      <c r="B268" s="67"/>
      <c r="C268" s="68"/>
      <c r="D268" s="68"/>
      <c r="E268" s="68"/>
    </row>
    <row r="269" spans="1:5" x14ac:dyDescent="0.2">
      <c r="A269" s="67"/>
      <c r="B269" s="67"/>
      <c r="C269" s="68"/>
      <c r="D269" s="68"/>
      <c r="E269" s="68"/>
    </row>
    <row r="270" spans="1:5" x14ac:dyDescent="0.2">
      <c r="A270" s="67"/>
      <c r="B270" s="67"/>
      <c r="C270" s="68"/>
      <c r="D270" s="68"/>
      <c r="E270" s="68"/>
    </row>
    <row r="271" spans="1:5" x14ac:dyDescent="0.2">
      <c r="A271" s="67"/>
      <c r="B271" s="67"/>
      <c r="C271" s="68"/>
      <c r="D271" s="68"/>
      <c r="E271" s="68"/>
    </row>
    <row r="272" spans="1:5" x14ac:dyDescent="0.2">
      <c r="A272" s="67"/>
      <c r="B272" s="67"/>
      <c r="C272" s="68"/>
      <c r="D272" s="68"/>
      <c r="E272" s="68"/>
    </row>
    <row r="273" spans="1:5" x14ac:dyDescent="0.2">
      <c r="A273" s="67"/>
      <c r="B273" s="67"/>
      <c r="C273" s="68"/>
      <c r="D273" s="68"/>
      <c r="E273" s="68"/>
    </row>
    <row r="274" spans="1:5" x14ac:dyDescent="0.2">
      <c r="A274" s="67"/>
      <c r="B274" s="67"/>
      <c r="C274" s="68"/>
      <c r="D274" s="68"/>
      <c r="E274" s="68"/>
    </row>
    <row r="275" spans="1:5" x14ac:dyDescent="0.2">
      <c r="A275" s="67"/>
      <c r="B275" s="67"/>
      <c r="C275" s="68"/>
      <c r="D275" s="68"/>
      <c r="E275" s="68"/>
    </row>
    <row r="276" spans="1:5" x14ac:dyDescent="0.2">
      <c r="A276" s="67"/>
      <c r="B276" s="67"/>
      <c r="C276" s="68"/>
      <c r="D276" s="68"/>
      <c r="E276" s="68"/>
    </row>
    <row r="277" spans="1:5" x14ac:dyDescent="0.2">
      <c r="A277" s="67"/>
      <c r="B277" s="67"/>
      <c r="C277" s="68"/>
      <c r="D277" s="68"/>
      <c r="E277" s="68"/>
    </row>
    <row r="278" spans="1:5" x14ac:dyDescent="0.2">
      <c r="A278" s="67"/>
      <c r="B278" s="67"/>
      <c r="C278" s="68"/>
      <c r="D278" s="68"/>
      <c r="E278" s="68"/>
    </row>
    <row r="279" spans="1:5" x14ac:dyDescent="0.2">
      <c r="A279" s="67"/>
      <c r="B279" s="67"/>
      <c r="C279" s="68"/>
      <c r="D279" s="68"/>
      <c r="E279" s="68"/>
    </row>
    <row r="280" spans="1:5" x14ac:dyDescent="0.2">
      <c r="A280" s="67"/>
      <c r="B280" s="67"/>
      <c r="C280" s="68"/>
      <c r="D280" s="68"/>
      <c r="E280" s="68"/>
    </row>
    <row r="281" spans="1:5" x14ac:dyDescent="0.2">
      <c r="A281" s="67"/>
      <c r="B281" s="67"/>
      <c r="C281" s="68"/>
      <c r="D281" s="68"/>
      <c r="E281" s="68"/>
    </row>
    <row r="282" spans="1:5" x14ac:dyDescent="0.2">
      <c r="A282" s="67"/>
      <c r="B282" s="67"/>
      <c r="C282" s="68"/>
      <c r="D282" s="68"/>
      <c r="E282" s="68"/>
    </row>
    <row r="283" spans="1:5" x14ac:dyDescent="0.2">
      <c r="A283" s="67"/>
      <c r="B283" s="67"/>
      <c r="C283" s="68"/>
      <c r="D283" s="68"/>
      <c r="E283" s="68"/>
    </row>
    <row r="284" spans="1:5" x14ac:dyDescent="0.2">
      <c r="A284" s="67"/>
      <c r="B284" s="67"/>
      <c r="C284" s="68"/>
      <c r="D284" s="68"/>
      <c r="E284" s="68"/>
    </row>
    <row r="285" spans="1:5" x14ac:dyDescent="0.2">
      <c r="A285" s="67"/>
      <c r="B285" s="67"/>
      <c r="C285" s="68"/>
      <c r="D285" s="68"/>
      <c r="E285" s="68"/>
    </row>
    <row r="286" spans="1:5" x14ac:dyDescent="0.2">
      <c r="A286" s="67"/>
      <c r="B286" s="67"/>
      <c r="C286" s="68"/>
      <c r="D286" s="68"/>
      <c r="E286" s="68"/>
    </row>
    <row r="287" spans="1:5" x14ac:dyDescent="0.2">
      <c r="A287" s="67"/>
      <c r="B287" s="67"/>
      <c r="C287" s="68"/>
      <c r="D287" s="68"/>
      <c r="E287" s="68"/>
    </row>
    <row r="288" spans="1:5" x14ac:dyDescent="0.2">
      <c r="A288" s="67"/>
      <c r="B288" s="67"/>
      <c r="C288" s="68"/>
      <c r="D288" s="68"/>
      <c r="E288" s="68"/>
    </row>
    <row r="289" spans="1:5" x14ac:dyDescent="0.2">
      <c r="A289" s="67"/>
      <c r="B289" s="67"/>
      <c r="C289" s="68"/>
      <c r="D289" s="68"/>
      <c r="E289" s="68"/>
    </row>
    <row r="290" spans="1:5" x14ac:dyDescent="0.2">
      <c r="A290" s="67"/>
      <c r="B290" s="67"/>
      <c r="C290" s="68"/>
      <c r="D290" s="68"/>
      <c r="E290" s="68"/>
    </row>
    <row r="291" spans="1:5" x14ac:dyDescent="0.2">
      <c r="A291" s="67"/>
      <c r="B291" s="67"/>
      <c r="C291" s="68"/>
      <c r="D291" s="68"/>
      <c r="E291" s="68"/>
    </row>
    <row r="292" spans="1:5" x14ac:dyDescent="0.2">
      <c r="A292" s="67"/>
      <c r="B292" s="67"/>
      <c r="C292" s="68"/>
      <c r="D292" s="68"/>
      <c r="E292" s="68"/>
    </row>
    <row r="293" spans="1:5" x14ac:dyDescent="0.2">
      <c r="A293" s="67"/>
      <c r="B293" s="67"/>
      <c r="C293" s="68"/>
      <c r="D293" s="68"/>
      <c r="E293" s="68"/>
    </row>
    <row r="294" spans="1:5" x14ac:dyDescent="0.2">
      <c r="A294" s="67"/>
      <c r="B294" s="67"/>
      <c r="C294" s="68"/>
      <c r="D294" s="68"/>
      <c r="E294" s="68"/>
    </row>
    <row r="295" spans="1:5" x14ac:dyDescent="0.2">
      <c r="A295" s="67"/>
      <c r="B295" s="67"/>
      <c r="C295" s="68"/>
      <c r="D295" s="68"/>
      <c r="E295" s="68"/>
    </row>
    <row r="296" spans="1:5" x14ac:dyDescent="0.2">
      <c r="A296" s="67"/>
      <c r="B296" s="67"/>
      <c r="C296" s="68"/>
      <c r="D296" s="68"/>
      <c r="E296" s="68"/>
    </row>
    <row r="297" spans="1:5" x14ac:dyDescent="0.2">
      <c r="A297" s="67"/>
      <c r="B297" s="67"/>
      <c r="C297" s="68"/>
      <c r="D297" s="68"/>
      <c r="E297" s="68"/>
    </row>
  </sheetData>
  <mergeCells count="6">
    <mergeCell ref="A3:E3"/>
    <mergeCell ref="A6:E6"/>
    <mergeCell ref="A10:E10"/>
    <mergeCell ref="A11:E11"/>
    <mergeCell ref="A75:E75"/>
    <mergeCell ref="A74:E74"/>
  </mergeCells>
  <phoneticPr fontId="2" type="noConversion"/>
  <printOptions horizontalCentered="1"/>
  <pageMargins left="0.15748031496062992" right="0.15748031496062992" top="0.15748031496062992" bottom="0.15748031496062992" header="0" footer="0"/>
  <pageSetup paperSize="9" scale="70" fitToHeight="2" orientation="portrait" r:id="rId1"/>
  <headerFooter alignWithMargins="0">
    <oddFooter>&amp;L&amp;"Century Gothic,Negrita"&amp;8Presupuestos de sociedades públicas 2025</oddFooter>
  </headerFooter>
  <rowBreaks count="1" manualBreakCount="1">
    <brk id="73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6"/>
  <sheetViews>
    <sheetView showGridLines="0" view="pageLayout" topLeftCell="B6" zoomScaleNormal="10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33.5703125" customWidth="1"/>
    <col min="2" max="2" width="72.140625" customWidth="1"/>
    <col min="3" max="5" width="14.7109375" style="69" customWidth="1"/>
    <col min="6" max="6" width="1.85546875" style="67" customWidth="1"/>
    <col min="7" max="18" width="11.42578125" style="67"/>
  </cols>
  <sheetData>
    <row r="1" spans="1:18" x14ac:dyDescent="0.2">
      <c r="A1" s="67"/>
      <c r="B1" s="67"/>
      <c r="C1" s="68"/>
      <c r="D1" s="68"/>
      <c r="E1" s="68"/>
    </row>
    <row r="2" spans="1:18" ht="26.25" customHeight="1" thickBot="1" x14ac:dyDescent="0.25">
      <c r="A2" s="67"/>
      <c r="B2" s="67"/>
      <c r="C2" s="68"/>
      <c r="D2" s="68"/>
      <c r="E2" s="68"/>
    </row>
    <row r="3" spans="1:18" s="79" customFormat="1" ht="18.75" customHeight="1" thickBot="1" x14ac:dyDescent="0.3">
      <c r="A3" s="159" t="s">
        <v>344</v>
      </c>
      <c r="B3" s="160"/>
      <c r="C3" s="160"/>
      <c r="D3" s="160"/>
      <c r="E3" s="161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s="81" customFormat="1" ht="11.25" x14ac:dyDescent="0.2">
      <c r="A4" s="80"/>
      <c r="B4" s="80"/>
      <c r="C4" s="46"/>
      <c r="D4" s="46"/>
      <c r="E4" s="4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x14ac:dyDescent="0.2">
      <c r="A5" s="93"/>
      <c r="B5" s="16"/>
      <c r="C5" s="47"/>
      <c r="D5" s="47"/>
      <c r="E5" s="48"/>
    </row>
    <row r="6" spans="1:18" ht="15.75" x14ac:dyDescent="0.2">
      <c r="A6" s="162" t="s">
        <v>82</v>
      </c>
      <c r="B6" s="162"/>
      <c r="C6" s="162"/>
      <c r="D6" s="162"/>
      <c r="E6" s="162"/>
    </row>
    <row r="7" spans="1:18" x14ac:dyDescent="0.2">
      <c r="A7" s="93"/>
      <c r="B7" s="84"/>
      <c r="C7" s="82"/>
      <c r="D7" s="82"/>
      <c r="E7" s="83"/>
    </row>
    <row r="8" spans="1:18" ht="25.5" x14ac:dyDescent="0.2">
      <c r="A8" s="51" t="s">
        <v>231</v>
      </c>
      <c r="B8" s="84"/>
      <c r="C8" s="53" t="str">
        <f>+Balance!C8</f>
        <v>Datos reales</v>
      </c>
      <c r="D8" s="53" t="str">
        <f>+Balance!D8</f>
        <v>Datos reales</v>
      </c>
      <c r="E8" s="53" t="str">
        <f>+Balance!E8</f>
        <v>Presupuesto Gestión</v>
      </c>
    </row>
    <row r="9" spans="1:18" ht="18" customHeight="1" thickBot="1" x14ac:dyDescent="0.25">
      <c r="A9" s="94"/>
      <c r="B9" s="52"/>
      <c r="C9" s="115">
        <f>+Balance!C9</f>
        <v>45291</v>
      </c>
      <c r="D9" s="115">
        <f>+Balance!D9</f>
        <v>45657</v>
      </c>
      <c r="E9" s="115">
        <f>+Balance!E9</f>
        <v>46022</v>
      </c>
    </row>
    <row r="10" spans="1:18" s="87" customFormat="1" ht="16.5" thickBot="1" x14ac:dyDescent="0.25">
      <c r="A10" s="175" t="s">
        <v>82</v>
      </c>
      <c r="B10" s="176"/>
      <c r="C10" s="176"/>
      <c r="D10" s="176"/>
      <c r="E10" s="177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spans="1:18" s="87" customFormat="1" x14ac:dyDescent="0.2">
      <c r="A11" s="12"/>
      <c r="B11" s="29" t="s">
        <v>1</v>
      </c>
      <c r="C11" s="70">
        <f>C12+C13</f>
        <v>0</v>
      </c>
      <c r="D11" s="107">
        <f>D12+D13</f>
        <v>0</v>
      </c>
      <c r="E11" s="111">
        <f>E12+E13</f>
        <v>0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18" s="87" customFormat="1" x14ac:dyDescent="0.2">
      <c r="A12" s="11" t="s">
        <v>235</v>
      </c>
      <c r="B12" s="20" t="s">
        <v>233</v>
      </c>
      <c r="C12" s="71"/>
      <c r="D12" s="107"/>
      <c r="E12" s="3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1:18" s="87" customFormat="1" x14ac:dyDescent="0.2">
      <c r="A13" s="12">
        <v>705</v>
      </c>
      <c r="B13" s="20" t="s">
        <v>234</v>
      </c>
      <c r="C13" s="71"/>
      <c r="D13" s="103"/>
      <c r="E13" s="37"/>
      <c r="F13" s="86"/>
      <c r="G13" s="11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spans="1:18" s="87" customFormat="1" x14ac:dyDescent="0.2">
      <c r="A14" s="10" t="s">
        <v>94</v>
      </c>
      <c r="B14" s="29" t="s">
        <v>2</v>
      </c>
      <c r="C14" s="70">
        <v>0</v>
      </c>
      <c r="D14" s="107">
        <v>0</v>
      </c>
      <c r="E14" s="36">
        <v>0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1:18" s="87" customFormat="1" x14ac:dyDescent="0.2">
      <c r="A15" s="10">
        <v>73</v>
      </c>
      <c r="B15" s="29" t="s">
        <v>3</v>
      </c>
      <c r="C15" s="70">
        <v>0</v>
      </c>
      <c r="D15" s="107">
        <v>0</v>
      </c>
      <c r="E15" s="36">
        <v>0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1:18" s="87" customFormat="1" x14ac:dyDescent="0.2">
      <c r="A16" s="10"/>
      <c r="B16" s="29" t="s">
        <v>4</v>
      </c>
      <c r="C16" s="70">
        <f>C17+C18+C19+C20</f>
        <v>0</v>
      </c>
      <c r="D16" s="107">
        <f>D17+D18+D19+D20</f>
        <v>0</v>
      </c>
      <c r="E16" s="36">
        <f>E17+E18+E19+E20</f>
        <v>0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spans="1:18" s="87" customFormat="1" x14ac:dyDescent="0.2">
      <c r="A17" s="12" t="s">
        <v>119</v>
      </c>
      <c r="B17" s="20" t="s">
        <v>29</v>
      </c>
      <c r="C17" s="71"/>
      <c r="D17" s="103"/>
      <c r="E17" s="37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18" s="87" customFormat="1" ht="22.5" x14ac:dyDescent="0.2">
      <c r="A18" s="11" t="s">
        <v>120</v>
      </c>
      <c r="B18" s="20" t="s">
        <v>30</v>
      </c>
      <c r="C18" s="71"/>
      <c r="D18" s="103"/>
      <c r="E18" s="37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18" s="87" customFormat="1" x14ac:dyDescent="0.2">
      <c r="A19" s="12" t="s">
        <v>95</v>
      </c>
      <c r="B19" s="20" t="s">
        <v>31</v>
      </c>
      <c r="C19" s="71"/>
      <c r="D19" s="103"/>
      <c r="E19" s="37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1:18" s="87" customFormat="1" x14ac:dyDescent="0.2">
      <c r="A20" s="12" t="s">
        <v>121</v>
      </c>
      <c r="B20" s="20" t="s">
        <v>80</v>
      </c>
      <c r="C20" s="71"/>
      <c r="D20" s="103"/>
      <c r="E20" s="37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spans="1:18" s="87" customFormat="1" x14ac:dyDescent="0.2">
      <c r="A21" s="10"/>
      <c r="B21" s="29" t="s">
        <v>5</v>
      </c>
      <c r="C21" s="70">
        <f>C22+C23</f>
        <v>0</v>
      </c>
      <c r="D21" s="107">
        <f>D22+D23</f>
        <v>270939</v>
      </c>
      <c r="E21" s="36">
        <f>E22+E23</f>
        <v>1092700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18" s="87" customFormat="1" x14ac:dyDescent="0.2">
      <c r="A22" s="10">
        <v>75</v>
      </c>
      <c r="B22" s="20" t="s">
        <v>32</v>
      </c>
      <c r="C22" s="71"/>
      <c r="D22" s="103"/>
      <c r="E22" s="37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1:18" s="87" customFormat="1" x14ac:dyDescent="0.2">
      <c r="A23" s="10" t="s">
        <v>96</v>
      </c>
      <c r="B23" s="20" t="s">
        <v>33</v>
      </c>
      <c r="C23" s="71"/>
      <c r="D23" s="103">
        <v>270939</v>
      </c>
      <c r="E23" s="37">
        <f>1072000+20700</f>
        <v>1092700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1:18" s="87" customFormat="1" x14ac:dyDescent="0.2">
      <c r="A24" s="10"/>
      <c r="B24" s="29" t="s">
        <v>6</v>
      </c>
      <c r="C24" s="70">
        <f>C25+C26+C27</f>
        <v>0</v>
      </c>
      <c r="D24" s="107">
        <f>D25+D26+D27</f>
        <v>-108047</v>
      </c>
      <c r="E24" s="36">
        <f>E25+E26+E27</f>
        <v>-637200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1:18" s="87" customFormat="1" x14ac:dyDescent="0.2">
      <c r="A25" s="12" t="s">
        <v>130</v>
      </c>
      <c r="B25" s="20" t="s">
        <v>34</v>
      </c>
      <c r="C25" s="71"/>
      <c r="D25" s="103">
        <v>-89704</v>
      </c>
      <c r="E25" s="37">
        <v>-490154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spans="1:18" s="87" customFormat="1" x14ac:dyDescent="0.2">
      <c r="A26" s="10" t="s">
        <v>97</v>
      </c>
      <c r="B26" s="20" t="s">
        <v>35</v>
      </c>
      <c r="C26" s="71"/>
      <c r="D26" s="103">
        <v>-18343</v>
      </c>
      <c r="E26" s="37">
        <v>-147046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1:18" s="87" customFormat="1" x14ac:dyDescent="0.2">
      <c r="A27" s="10" t="s">
        <v>98</v>
      </c>
      <c r="B27" s="20" t="s">
        <v>36</v>
      </c>
      <c r="C27" s="71"/>
      <c r="D27" s="103"/>
      <c r="E27" s="37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1:18" s="87" customFormat="1" x14ac:dyDescent="0.2">
      <c r="A28" s="10"/>
      <c r="B28" s="29" t="s">
        <v>7</v>
      </c>
      <c r="C28" s="70">
        <f>C29+C30+C31+C32</f>
        <v>0</v>
      </c>
      <c r="D28" s="107">
        <f>D29+D30+D31+D32</f>
        <v>-159247</v>
      </c>
      <c r="E28" s="36">
        <f>E29+E30+E31+E32</f>
        <v>-452677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1:18" s="87" customFormat="1" ht="22.5" x14ac:dyDescent="0.2">
      <c r="A29" s="11" t="s">
        <v>127</v>
      </c>
      <c r="B29" s="20" t="s">
        <v>37</v>
      </c>
      <c r="C29" s="98"/>
      <c r="D29" s="104">
        <v>-159247</v>
      </c>
      <c r="E29" s="75">
        <f>-434800+2823-20700</f>
        <v>-452677</v>
      </c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s="87" customFormat="1" x14ac:dyDescent="0.2">
      <c r="A30" s="12" t="s">
        <v>122</v>
      </c>
      <c r="B30" s="20" t="s">
        <v>38</v>
      </c>
      <c r="C30" s="71"/>
      <c r="D30" s="103"/>
      <c r="E30" s="37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18" s="87" customFormat="1" x14ac:dyDescent="0.2">
      <c r="A31" s="10" t="s">
        <v>99</v>
      </c>
      <c r="B31" s="20" t="s">
        <v>39</v>
      </c>
      <c r="C31" s="71"/>
      <c r="D31" s="103"/>
      <c r="E31" s="37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18" s="87" customFormat="1" x14ac:dyDescent="0.2">
      <c r="A32" s="10" t="s">
        <v>100</v>
      </c>
      <c r="B32" s="20" t="s">
        <v>40</v>
      </c>
      <c r="C32" s="71"/>
      <c r="D32" s="103"/>
      <c r="E32" s="37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87" customFormat="1" x14ac:dyDescent="0.2">
      <c r="A33" s="10"/>
      <c r="B33" s="29" t="s">
        <v>8</v>
      </c>
      <c r="C33" s="70">
        <f>C34+C35+C36</f>
        <v>0</v>
      </c>
      <c r="D33" s="107">
        <f>D34+D35+D36</f>
        <v>-1506</v>
      </c>
      <c r="E33" s="36">
        <f>E34+E35+E36</f>
        <v>-2823</v>
      </c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1:18" s="87" customFormat="1" x14ac:dyDescent="0.2">
      <c r="A34" s="12" t="s">
        <v>131</v>
      </c>
      <c r="B34" s="20" t="s">
        <v>101</v>
      </c>
      <c r="C34" s="71"/>
      <c r="D34" s="103">
        <v>-794</v>
      </c>
      <c r="E34" s="37">
        <v>-1490</v>
      </c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5" spans="1:18" s="87" customFormat="1" x14ac:dyDescent="0.2">
      <c r="A35" s="12" t="s">
        <v>132</v>
      </c>
      <c r="B35" s="20" t="s">
        <v>128</v>
      </c>
      <c r="C35" s="71"/>
      <c r="D35" s="103">
        <v>-712</v>
      </c>
      <c r="E35" s="37">
        <v>-1333</v>
      </c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1:18" s="87" customFormat="1" x14ac:dyDescent="0.2">
      <c r="A36" s="12" t="s">
        <v>133</v>
      </c>
      <c r="B36" s="20" t="s">
        <v>109</v>
      </c>
      <c r="C36" s="71"/>
      <c r="D36" s="103"/>
      <c r="E36" s="37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</row>
    <row r="37" spans="1:18" s="87" customFormat="1" x14ac:dyDescent="0.2">
      <c r="A37" s="10">
        <v>746</v>
      </c>
      <c r="B37" s="29" t="s">
        <v>9</v>
      </c>
      <c r="C37" s="70">
        <v>0</v>
      </c>
      <c r="D37" s="107">
        <v>0</v>
      </c>
      <c r="E37" s="36">
        <v>0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8" spans="1:18" s="87" customFormat="1" x14ac:dyDescent="0.2">
      <c r="A38" s="10" t="s">
        <v>123</v>
      </c>
      <c r="B38" s="29" t="s">
        <v>10</v>
      </c>
      <c r="C38" s="70">
        <v>0</v>
      </c>
      <c r="D38" s="107">
        <v>0</v>
      </c>
      <c r="E38" s="36">
        <v>0</v>
      </c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</row>
    <row r="39" spans="1:18" s="87" customFormat="1" x14ac:dyDescent="0.2">
      <c r="A39" s="10"/>
      <c r="B39" s="29" t="s">
        <v>11</v>
      </c>
      <c r="C39" s="70">
        <f>+C40+C41</f>
        <v>0</v>
      </c>
      <c r="D39" s="107">
        <f>+D40+D41</f>
        <v>3</v>
      </c>
      <c r="E39" s="36">
        <f>+E40+E41</f>
        <v>0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</row>
    <row r="40" spans="1:18" s="87" customFormat="1" x14ac:dyDescent="0.2">
      <c r="A40" s="12" t="s">
        <v>236</v>
      </c>
      <c r="B40" s="20" t="s">
        <v>41</v>
      </c>
      <c r="C40" s="71"/>
      <c r="D40" s="103"/>
      <c r="E40" s="37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</row>
    <row r="41" spans="1:18" s="87" customFormat="1" x14ac:dyDescent="0.2">
      <c r="A41" s="12" t="s">
        <v>333</v>
      </c>
      <c r="B41" s="20" t="s">
        <v>134</v>
      </c>
      <c r="C41" s="71"/>
      <c r="D41" s="103">
        <v>3</v>
      </c>
      <c r="E41" s="37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</row>
    <row r="42" spans="1:18" s="87" customFormat="1" x14ac:dyDescent="0.2">
      <c r="A42" s="1"/>
      <c r="B42" s="30" t="s">
        <v>237</v>
      </c>
      <c r="C42" s="72">
        <f>C11+C14+C15+C16+C21+C24+C28+C33+C37+C38+C39</f>
        <v>0</v>
      </c>
      <c r="D42" s="118">
        <f>D11+D14+D15+D16+D21+D24+D28+D33+D37+D38+D39</f>
        <v>2142</v>
      </c>
      <c r="E42" s="119">
        <f>E11+E14+E15+E16+E21+E24+E28+E33+E37+E38+E39</f>
        <v>0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</row>
    <row r="43" spans="1:18" s="87" customFormat="1" x14ac:dyDescent="0.2">
      <c r="A43" s="10"/>
      <c r="B43" s="29" t="s">
        <v>12</v>
      </c>
      <c r="C43" s="70">
        <f>C44+C48</f>
        <v>0</v>
      </c>
      <c r="D43" s="107">
        <f>D44+D48</f>
        <v>0</v>
      </c>
      <c r="E43" s="36">
        <f>E44+E48</f>
        <v>0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</row>
    <row r="44" spans="1:18" s="87" customFormat="1" x14ac:dyDescent="0.2">
      <c r="A44" s="12"/>
      <c r="B44" s="20" t="s">
        <v>42</v>
      </c>
      <c r="C44" s="71">
        <f>C45+C46</f>
        <v>0</v>
      </c>
      <c r="D44" s="103">
        <f>D45+D46</f>
        <v>0</v>
      </c>
      <c r="E44" s="37">
        <f>E45+E46</f>
        <v>0</v>
      </c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</row>
    <row r="45" spans="1:18" s="87" customFormat="1" x14ac:dyDescent="0.2">
      <c r="A45" s="12" t="s">
        <v>238</v>
      </c>
      <c r="B45" s="20" t="s">
        <v>239</v>
      </c>
      <c r="C45" s="71"/>
      <c r="D45" s="103"/>
      <c r="E45" s="37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</row>
    <row r="46" spans="1:18" s="87" customFormat="1" x14ac:dyDescent="0.2">
      <c r="A46" s="12" t="s">
        <v>240</v>
      </c>
      <c r="B46" s="20" t="s">
        <v>241</v>
      </c>
      <c r="C46" s="71"/>
      <c r="D46" s="103"/>
      <c r="E46" s="37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</row>
    <row r="47" spans="1:18" s="87" customFormat="1" x14ac:dyDescent="0.2">
      <c r="A47" s="12"/>
      <c r="B47" s="20"/>
      <c r="C47" s="71"/>
      <c r="D47" s="103"/>
      <c r="E47" s="37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</row>
    <row r="48" spans="1:18" s="87" customFormat="1" x14ac:dyDescent="0.2">
      <c r="A48" s="12"/>
      <c r="B48" s="20" t="s">
        <v>44</v>
      </c>
      <c r="C48" s="71">
        <f>C49+C50</f>
        <v>0</v>
      </c>
      <c r="D48" s="103">
        <f>D49+D50</f>
        <v>0</v>
      </c>
      <c r="E48" s="37">
        <f>E49+E50</f>
        <v>0</v>
      </c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</row>
    <row r="49" spans="1:18" s="87" customFormat="1" x14ac:dyDescent="0.2">
      <c r="A49" s="12" t="s">
        <v>242</v>
      </c>
      <c r="B49" s="20" t="s">
        <v>243</v>
      </c>
      <c r="C49" s="71"/>
      <c r="D49" s="103"/>
      <c r="E49" s="37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</row>
    <row r="50" spans="1:18" s="87" customFormat="1" ht="22.5" x14ac:dyDescent="0.2">
      <c r="A50" s="11" t="s">
        <v>244</v>
      </c>
      <c r="B50" s="20" t="s">
        <v>245</v>
      </c>
      <c r="C50" s="71"/>
      <c r="D50" s="103"/>
      <c r="E50" s="37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</row>
    <row r="51" spans="1:18" s="87" customFormat="1" x14ac:dyDescent="0.2">
      <c r="A51" s="10"/>
      <c r="B51" s="29" t="s">
        <v>13</v>
      </c>
      <c r="C51" s="70">
        <f>C52+C53+C54</f>
        <v>0</v>
      </c>
      <c r="D51" s="107">
        <f>D52+D53+D54</f>
        <v>-2142</v>
      </c>
      <c r="E51" s="36">
        <f>E52+E53+E54</f>
        <v>0</v>
      </c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</row>
    <row r="52" spans="1:18" s="87" customFormat="1" ht="33.75" x14ac:dyDescent="0.2">
      <c r="A52" s="11" t="s">
        <v>124</v>
      </c>
      <c r="B52" s="20" t="s">
        <v>45</v>
      </c>
      <c r="C52" s="71"/>
      <c r="D52" s="103">
        <v>-2142</v>
      </c>
      <c r="E52" s="37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</row>
    <row r="53" spans="1:18" s="87" customFormat="1" ht="33.75" x14ac:dyDescent="0.2">
      <c r="A53" s="11" t="s">
        <v>125</v>
      </c>
      <c r="B53" s="20" t="s">
        <v>46</v>
      </c>
      <c r="C53" s="71"/>
      <c r="D53" s="103"/>
      <c r="E53" s="37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</row>
    <row r="54" spans="1:18" s="87" customFormat="1" x14ac:dyDescent="0.2">
      <c r="A54" s="12" t="s">
        <v>110</v>
      </c>
      <c r="B54" s="20" t="s">
        <v>76</v>
      </c>
      <c r="C54" s="71"/>
      <c r="D54" s="103"/>
      <c r="E54" s="37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</row>
    <row r="55" spans="1:18" s="87" customFormat="1" x14ac:dyDescent="0.2">
      <c r="A55" s="10" t="s">
        <v>102</v>
      </c>
      <c r="B55" s="29" t="s">
        <v>342</v>
      </c>
      <c r="C55" s="70">
        <v>0</v>
      </c>
      <c r="D55" s="107">
        <v>0</v>
      </c>
      <c r="E55" s="36">
        <v>0</v>
      </c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</row>
    <row r="56" spans="1:18" s="87" customFormat="1" x14ac:dyDescent="0.2">
      <c r="A56" s="10" t="s">
        <v>103</v>
      </c>
      <c r="B56" s="29" t="s">
        <v>14</v>
      </c>
      <c r="C56" s="70">
        <v>0</v>
      </c>
      <c r="D56" s="107">
        <v>0</v>
      </c>
      <c r="E56" s="36">
        <v>0</v>
      </c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</row>
    <row r="57" spans="1:18" s="87" customFormat="1" ht="33.75" x14ac:dyDescent="0.2">
      <c r="A57" s="11" t="s">
        <v>126</v>
      </c>
      <c r="B57" s="29" t="s">
        <v>15</v>
      </c>
      <c r="C57" s="70"/>
      <c r="D57" s="108">
        <v>0</v>
      </c>
      <c r="E57" s="3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</row>
    <row r="58" spans="1:18" s="87" customFormat="1" x14ac:dyDescent="0.2">
      <c r="A58" s="2"/>
      <c r="B58" s="30" t="s">
        <v>16</v>
      </c>
      <c r="C58" s="73">
        <f>C43+C51+C55+C56+C57</f>
        <v>0</v>
      </c>
      <c r="D58" s="120">
        <f>D43+D51+D55+D56+D57</f>
        <v>-2142</v>
      </c>
      <c r="E58" s="124">
        <f>E43+E51+E55+E56+E57</f>
        <v>0</v>
      </c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</row>
    <row r="59" spans="1:18" s="87" customFormat="1" x14ac:dyDescent="0.2">
      <c r="A59" s="2"/>
      <c r="B59" s="30" t="s">
        <v>17</v>
      </c>
      <c r="C59" s="72">
        <f>C42+C58</f>
        <v>0</v>
      </c>
      <c r="D59" s="118">
        <f>D42+D58</f>
        <v>0</v>
      </c>
      <c r="E59" s="125">
        <f>E42+E58</f>
        <v>0</v>
      </c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</row>
    <row r="60" spans="1:18" s="87" customFormat="1" x14ac:dyDescent="0.2">
      <c r="A60" s="10" t="s">
        <v>104</v>
      </c>
      <c r="B60" s="29" t="s">
        <v>18</v>
      </c>
      <c r="C60" s="99"/>
      <c r="D60" s="108"/>
      <c r="E60" s="38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</row>
    <row r="61" spans="1:18" s="87" customFormat="1" ht="13.5" thickBot="1" x14ac:dyDescent="0.25">
      <c r="A61" s="3"/>
      <c r="B61" s="31" t="s">
        <v>19</v>
      </c>
      <c r="C61" s="74">
        <f>C59+C60</f>
        <v>0</v>
      </c>
      <c r="D61" s="121">
        <f>D59+D60</f>
        <v>0</v>
      </c>
      <c r="E61" s="122">
        <f>E59+E60</f>
        <v>0</v>
      </c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</row>
    <row r="62" spans="1:18" s="67" customFormat="1" x14ac:dyDescent="0.2">
      <c r="A62" s="117"/>
      <c r="B62" s="94"/>
      <c r="C62" s="68"/>
      <c r="D62" s="68"/>
      <c r="E62" s="68"/>
    </row>
    <row r="63" spans="1:18" s="86" customFormat="1" x14ac:dyDescent="0.2">
      <c r="C63" s="97"/>
      <c r="D63" s="97"/>
      <c r="E63" s="97"/>
    </row>
    <row r="64" spans="1:18" s="86" customFormat="1" x14ac:dyDescent="0.2">
      <c r="C64" s="97"/>
      <c r="D64" s="97"/>
      <c r="E64" s="97"/>
    </row>
    <row r="65" spans="3:5" s="86" customFormat="1" x14ac:dyDescent="0.2">
      <c r="C65" s="97"/>
      <c r="D65" s="97"/>
      <c r="E65" s="97"/>
    </row>
    <row r="66" spans="3:5" s="86" customFormat="1" x14ac:dyDescent="0.2">
      <c r="C66" s="97"/>
      <c r="D66" s="97"/>
      <c r="E66" s="97"/>
    </row>
    <row r="67" spans="3:5" s="86" customFormat="1" x14ac:dyDescent="0.2">
      <c r="C67" s="97"/>
      <c r="D67" s="97"/>
      <c r="E67" s="97"/>
    </row>
    <row r="68" spans="3:5" s="86" customFormat="1" x14ac:dyDescent="0.2">
      <c r="C68" s="97"/>
      <c r="D68" s="97"/>
      <c r="E68" s="97"/>
    </row>
    <row r="69" spans="3:5" s="86" customFormat="1" x14ac:dyDescent="0.2">
      <c r="C69" s="97"/>
      <c r="D69" s="97"/>
      <c r="E69" s="97"/>
    </row>
    <row r="70" spans="3:5" s="86" customFormat="1" x14ac:dyDescent="0.2">
      <c r="C70" s="97"/>
      <c r="D70" s="97"/>
      <c r="E70" s="97"/>
    </row>
    <row r="71" spans="3:5" s="86" customFormat="1" x14ac:dyDescent="0.2">
      <c r="C71" s="97"/>
      <c r="D71" s="97"/>
      <c r="E71" s="97"/>
    </row>
    <row r="72" spans="3:5" s="86" customFormat="1" x14ac:dyDescent="0.2">
      <c r="C72" s="97"/>
      <c r="D72" s="97"/>
      <c r="E72" s="97"/>
    </row>
    <row r="73" spans="3:5" s="86" customFormat="1" x14ac:dyDescent="0.2">
      <c r="C73" s="97"/>
      <c r="D73" s="97"/>
      <c r="E73" s="97"/>
    </row>
    <row r="74" spans="3:5" s="86" customFormat="1" x14ac:dyDescent="0.2">
      <c r="C74" s="97"/>
      <c r="D74" s="97"/>
      <c r="E74" s="97"/>
    </row>
    <row r="75" spans="3:5" s="86" customFormat="1" x14ac:dyDescent="0.2">
      <c r="C75" s="97"/>
      <c r="D75" s="97"/>
      <c r="E75" s="97"/>
    </row>
    <row r="76" spans="3:5" s="86" customFormat="1" x14ac:dyDescent="0.2">
      <c r="C76" s="97"/>
      <c r="D76" s="97"/>
      <c r="E76" s="97"/>
    </row>
    <row r="77" spans="3:5" s="86" customFormat="1" ht="30.75" customHeight="1" x14ac:dyDescent="0.2">
      <c r="C77" s="97"/>
      <c r="D77" s="97"/>
      <c r="E77" s="97"/>
    </row>
    <row r="78" spans="3:5" s="67" customFormat="1" x14ac:dyDescent="0.2">
      <c r="C78" s="68"/>
      <c r="D78" s="68"/>
      <c r="E78" s="68"/>
    </row>
    <row r="79" spans="3:5" s="67" customFormat="1" x14ac:dyDescent="0.2">
      <c r="C79" s="68"/>
      <c r="D79" s="68"/>
      <c r="E79" s="68"/>
    </row>
    <row r="80" spans="3:5" s="67" customFormat="1" x14ac:dyDescent="0.2">
      <c r="C80" s="68"/>
      <c r="D80" s="68"/>
      <c r="E80" s="68"/>
    </row>
    <row r="81" spans="3:5" s="67" customFormat="1" x14ac:dyDescent="0.2">
      <c r="C81" s="68"/>
      <c r="D81" s="68"/>
      <c r="E81" s="68"/>
    </row>
    <row r="82" spans="3:5" s="67" customFormat="1" x14ac:dyDescent="0.2">
      <c r="C82" s="68"/>
      <c r="D82" s="68"/>
      <c r="E82" s="68"/>
    </row>
    <row r="83" spans="3:5" s="67" customFormat="1" x14ac:dyDescent="0.2">
      <c r="C83" s="68"/>
      <c r="D83" s="68"/>
      <c r="E83" s="68"/>
    </row>
    <row r="84" spans="3:5" s="67" customFormat="1" x14ac:dyDescent="0.2">
      <c r="C84" s="68"/>
      <c r="D84" s="68"/>
      <c r="E84" s="68"/>
    </row>
    <row r="85" spans="3:5" s="67" customFormat="1" x14ac:dyDescent="0.2">
      <c r="C85" s="68"/>
      <c r="D85" s="68"/>
      <c r="E85" s="68"/>
    </row>
    <row r="86" spans="3:5" s="67" customFormat="1" x14ac:dyDescent="0.2">
      <c r="C86" s="68"/>
      <c r="D86" s="68"/>
      <c r="E86" s="68"/>
    </row>
    <row r="87" spans="3:5" s="67" customFormat="1" x14ac:dyDescent="0.2">
      <c r="C87" s="68"/>
      <c r="D87" s="68"/>
      <c r="E87" s="68"/>
    </row>
    <row r="88" spans="3:5" s="67" customFormat="1" x14ac:dyDescent="0.2">
      <c r="C88" s="68"/>
      <c r="D88" s="68"/>
      <c r="E88" s="68"/>
    </row>
    <row r="89" spans="3:5" s="67" customFormat="1" x14ac:dyDescent="0.2">
      <c r="C89" s="68"/>
      <c r="D89" s="68"/>
      <c r="E89" s="68"/>
    </row>
    <row r="90" spans="3:5" s="67" customFormat="1" x14ac:dyDescent="0.2">
      <c r="C90" s="68"/>
      <c r="D90" s="68"/>
      <c r="E90" s="68"/>
    </row>
    <row r="91" spans="3:5" s="67" customFormat="1" x14ac:dyDescent="0.2">
      <c r="C91" s="68"/>
      <c r="D91" s="68"/>
      <c r="E91" s="68"/>
    </row>
    <row r="92" spans="3:5" s="67" customFormat="1" x14ac:dyDescent="0.2">
      <c r="C92" s="68"/>
      <c r="D92" s="68"/>
      <c r="E92" s="68"/>
    </row>
    <row r="93" spans="3:5" s="67" customFormat="1" x14ac:dyDescent="0.2">
      <c r="C93" s="68"/>
      <c r="D93" s="68"/>
      <c r="E93" s="68"/>
    </row>
    <row r="94" spans="3:5" s="67" customFormat="1" x14ac:dyDescent="0.2">
      <c r="C94" s="68"/>
      <c r="D94" s="68"/>
      <c r="E94" s="68"/>
    </row>
    <row r="95" spans="3:5" s="67" customFormat="1" x14ac:dyDescent="0.2">
      <c r="C95" s="68"/>
      <c r="D95" s="68"/>
      <c r="E95" s="68"/>
    </row>
    <row r="96" spans="3:5" s="67" customFormat="1" x14ac:dyDescent="0.2">
      <c r="C96" s="68"/>
      <c r="D96" s="68"/>
      <c r="E96" s="68"/>
    </row>
    <row r="97" spans="3:5" s="67" customFormat="1" x14ac:dyDescent="0.2">
      <c r="C97" s="68"/>
      <c r="D97" s="68"/>
      <c r="E97" s="68"/>
    </row>
    <row r="98" spans="3:5" s="67" customFormat="1" x14ac:dyDescent="0.2">
      <c r="C98" s="68"/>
      <c r="D98" s="68"/>
      <c r="E98" s="68"/>
    </row>
    <row r="99" spans="3:5" s="67" customFormat="1" x14ac:dyDescent="0.2">
      <c r="C99" s="68"/>
      <c r="D99" s="68"/>
      <c r="E99" s="68"/>
    </row>
    <row r="100" spans="3:5" s="67" customFormat="1" x14ac:dyDescent="0.2">
      <c r="C100" s="68"/>
      <c r="D100" s="68"/>
      <c r="E100" s="68"/>
    </row>
    <row r="101" spans="3:5" s="67" customFormat="1" x14ac:dyDescent="0.2">
      <c r="C101" s="68"/>
      <c r="D101" s="68"/>
      <c r="E101" s="68"/>
    </row>
    <row r="102" spans="3:5" s="67" customFormat="1" x14ac:dyDescent="0.2">
      <c r="C102" s="68"/>
      <c r="D102" s="68"/>
      <c r="E102" s="68"/>
    </row>
    <row r="103" spans="3:5" s="67" customFormat="1" x14ac:dyDescent="0.2">
      <c r="C103" s="68"/>
      <c r="D103" s="68"/>
      <c r="E103" s="68"/>
    </row>
    <row r="104" spans="3:5" s="67" customFormat="1" x14ac:dyDescent="0.2">
      <c r="C104" s="68"/>
      <c r="D104" s="68"/>
      <c r="E104" s="68"/>
    </row>
    <row r="105" spans="3:5" s="67" customFormat="1" x14ac:dyDescent="0.2">
      <c r="C105" s="68"/>
      <c r="D105" s="68"/>
      <c r="E105" s="68"/>
    </row>
    <row r="106" spans="3:5" s="67" customFormat="1" x14ac:dyDescent="0.2">
      <c r="C106" s="68"/>
      <c r="D106" s="68"/>
      <c r="E106" s="68"/>
    </row>
    <row r="107" spans="3:5" s="67" customFormat="1" x14ac:dyDescent="0.2">
      <c r="C107" s="68"/>
      <c r="D107" s="68"/>
      <c r="E107" s="68"/>
    </row>
    <row r="108" spans="3:5" s="67" customFormat="1" x14ac:dyDescent="0.2">
      <c r="C108" s="68"/>
      <c r="D108" s="68"/>
      <c r="E108" s="68"/>
    </row>
    <row r="109" spans="3:5" s="67" customFormat="1" x14ac:dyDescent="0.2">
      <c r="C109" s="68"/>
      <c r="D109" s="68"/>
      <c r="E109" s="68"/>
    </row>
    <row r="110" spans="3:5" s="67" customFormat="1" x14ac:dyDescent="0.2">
      <c r="C110" s="68"/>
      <c r="D110" s="68"/>
      <c r="E110" s="68"/>
    </row>
    <row r="111" spans="3:5" s="67" customFormat="1" x14ac:dyDescent="0.2">
      <c r="C111" s="68"/>
      <c r="D111" s="68"/>
      <c r="E111" s="68"/>
    </row>
    <row r="112" spans="3:5" s="67" customFormat="1" x14ac:dyDescent="0.2">
      <c r="C112" s="68"/>
      <c r="D112" s="68"/>
      <c r="E112" s="68"/>
    </row>
    <row r="113" spans="3:5" s="67" customFormat="1" x14ac:dyDescent="0.2">
      <c r="C113" s="68"/>
      <c r="D113" s="68"/>
      <c r="E113" s="68"/>
    </row>
    <row r="114" spans="3:5" s="67" customFormat="1" x14ac:dyDescent="0.2">
      <c r="C114" s="68"/>
      <c r="D114" s="68"/>
      <c r="E114" s="68"/>
    </row>
    <row r="115" spans="3:5" s="67" customFormat="1" x14ac:dyDescent="0.2">
      <c r="C115" s="68"/>
      <c r="D115" s="68"/>
      <c r="E115" s="68"/>
    </row>
    <row r="116" spans="3:5" s="67" customFormat="1" x14ac:dyDescent="0.2">
      <c r="C116" s="68"/>
      <c r="D116" s="68"/>
      <c r="E116" s="68"/>
    </row>
    <row r="117" spans="3:5" s="67" customFormat="1" x14ac:dyDescent="0.2">
      <c r="C117" s="68"/>
      <c r="D117" s="68"/>
      <c r="E117" s="68"/>
    </row>
    <row r="118" spans="3:5" s="67" customFormat="1" x14ac:dyDescent="0.2">
      <c r="C118" s="68"/>
      <c r="D118" s="68"/>
      <c r="E118" s="68"/>
    </row>
    <row r="119" spans="3:5" s="67" customFormat="1" x14ac:dyDescent="0.2">
      <c r="C119" s="68"/>
      <c r="D119" s="68"/>
      <c r="E119" s="68"/>
    </row>
    <row r="120" spans="3:5" s="67" customFormat="1" x14ac:dyDescent="0.2">
      <c r="C120" s="68"/>
      <c r="D120" s="68"/>
      <c r="E120" s="68"/>
    </row>
    <row r="121" spans="3:5" s="67" customFormat="1" x14ac:dyDescent="0.2">
      <c r="C121" s="68"/>
      <c r="D121" s="68"/>
      <c r="E121" s="68"/>
    </row>
    <row r="122" spans="3:5" s="67" customFormat="1" x14ac:dyDescent="0.2">
      <c r="C122" s="68"/>
      <c r="D122" s="68"/>
      <c r="E122" s="68"/>
    </row>
    <row r="123" spans="3:5" s="67" customFormat="1" x14ac:dyDescent="0.2">
      <c r="C123" s="68"/>
      <c r="D123" s="68"/>
      <c r="E123" s="68"/>
    </row>
    <row r="124" spans="3:5" s="67" customFormat="1" x14ac:dyDescent="0.2">
      <c r="C124" s="68"/>
      <c r="D124" s="68"/>
      <c r="E124" s="68"/>
    </row>
    <row r="125" spans="3:5" s="67" customFormat="1" x14ac:dyDescent="0.2">
      <c r="C125" s="68"/>
      <c r="D125" s="68"/>
      <c r="E125" s="68"/>
    </row>
    <row r="126" spans="3:5" s="67" customFormat="1" x14ac:dyDescent="0.2">
      <c r="C126" s="68"/>
      <c r="D126" s="68"/>
      <c r="E126" s="68"/>
    </row>
    <row r="127" spans="3:5" s="67" customFormat="1" x14ac:dyDescent="0.2">
      <c r="C127" s="68"/>
      <c r="D127" s="68"/>
      <c r="E127" s="68"/>
    </row>
    <row r="128" spans="3:5" s="67" customFormat="1" x14ac:dyDescent="0.2">
      <c r="C128" s="68"/>
      <c r="D128" s="68"/>
      <c r="E128" s="68"/>
    </row>
    <row r="129" spans="3:5" s="67" customFormat="1" x14ac:dyDescent="0.2">
      <c r="C129" s="68"/>
      <c r="D129" s="68"/>
      <c r="E129" s="68"/>
    </row>
    <row r="130" spans="3:5" s="67" customFormat="1" x14ac:dyDescent="0.2">
      <c r="C130" s="68"/>
      <c r="D130" s="68"/>
      <c r="E130" s="68"/>
    </row>
    <row r="131" spans="3:5" s="67" customFormat="1" x14ac:dyDescent="0.2">
      <c r="C131" s="68"/>
      <c r="D131" s="68"/>
      <c r="E131" s="68"/>
    </row>
    <row r="132" spans="3:5" s="67" customFormat="1" x14ac:dyDescent="0.2">
      <c r="C132" s="68"/>
      <c r="D132" s="68"/>
      <c r="E132" s="68"/>
    </row>
    <row r="133" spans="3:5" s="67" customFormat="1" x14ac:dyDescent="0.2">
      <c r="C133" s="68"/>
      <c r="D133" s="68"/>
      <c r="E133" s="68"/>
    </row>
    <row r="134" spans="3:5" s="67" customFormat="1" x14ac:dyDescent="0.2">
      <c r="C134" s="68"/>
      <c r="D134" s="68"/>
      <c r="E134" s="68"/>
    </row>
    <row r="135" spans="3:5" s="67" customFormat="1" x14ac:dyDescent="0.2">
      <c r="C135" s="68"/>
      <c r="D135" s="68"/>
      <c r="E135" s="68"/>
    </row>
    <row r="136" spans="3:5" s="67" customFormat="1" x14ac:dyDescent="0.2">
      <c r="C136" s="68"/>
      <c r="D136" s="68"/>
      <c r="E136" s="68"/>
    </row>
    <row r="137" spans="3:5" s="67" customFormat="1" x14ac:dyDescent="0.2">
      <c r="C137" s="68"/>
      <c r="D137" s="68"/>
      <c r="E137" s="68"/>
    </row>
    <row r="138" spans="3:5" s="67" customFormat="1" x14ac:dyDescent="0.2">
      <c r="C138" s="68"/>
      <c r="D138" s="68"/>
      <c r="E138" s="68"/>
    </row>
    <row r="139" spans="3:5" s="67" customFormat="1" x14ac:dyDescent="0.2">
      <c r="C139" s="68"/>
      <c r="D139" s="68"/>
      <c r="E139" s="68"/>
    </row>
    <row r="140" spans="3:5" s="67" customFormat="1" x14ac:dyDescent="0.2">
      <c r="C140" s="68"/>
      <c r="D140" s="68"/>
      <c r="E140" s="68"/>
    </row>
    <row r="141" spans="3:5" s="67" customFormat="1" x14ac:dyDescent="0.2">
      <c r="C141" s="68"/>
      <c r="D141" s="68"/>
      <c r="E141" s="68"/>
    </row>
    <row r="142" spans="3:5" s="67" customFormat="1" x14ac:dyDescent="0.2">
      <c r="C142" s="68"/>
      <c r="D142" s="68"/>
      <c r="E142" s="68"/>
    </row>
    <row r="143" spans="3:5" s="67" customFormat="1" x14ac:dyDescent="0.2">
      <c r="C143" s="68"/>
      <c r="D143" s="68"/>
      <c r="E143" s="68"/>
    </row>
    <row r="144" spans="3:5" s="67" customFormat="1" x14ac:dyDescent="0.2">
      <c r="C144" s="68"/>
      <c r="D144" s="68"/>
      <c r="E144" s="68"/>
    </row>
    <row r="145" spans="3:5" s="67" customFormat="1" x14ac:dyDescent="0.2">
      <c r="C145" s="68"/>
      <c r="D145" s="68"/>
      <c r="E145" s="68"/>
    </row>
    <row r="146" spans="3:5" s="67" customFormat="1" x14ac:dyDescent="0.2">
      <c r="C146" s="68"/>
      <c r="D146" s="68"/>
      <c r="E146" s="68"/>
    </row>
    <row r="147" spans="3:5" s="67" customFormat="1" x14ac:dyDescent="0.2">
      <c r="C147" s="68"/>
      <c r="D147" s="68"/>
      <c r="E147" s="68"/>
    </row>
    <row r="148" spans="3:5" s="67" customFormat="1" x14ac:dyDescent="0.2">
      <c r="C148" s="68"/>
      <c r="D148" s="68"/>
      <c r="E148" s="68"/>
    </row>
    <row r="149" spans="3:5" s="67" customFormat="1" x14ac:dyDescent="0.2">
      <c r="C149" s="68"/>
      <c r="D149" s="68"/>
      <c r="E149" s="68"/>
    </row>
    <row r="150" spans="3:5" s="67" customFormat="1" x14ac:dyDescent="0.2">
      <c r="C150" s="68"/>
      <c r="D150" s="68"/>
      <c r="E150" s="68"/>
    </row>
    <row r="151" spans="3:5" s="67" customFormat="1" x14ac:dyDescent="0.2">
      <c r="C151" s="68"/>
      <c r="D151" s="68"/>
      <c r="E151" s="68"/>
    </row>
    <row r="152" spans="3:5" s="67" customFormat="1" x14ac:dyDescent="0.2">
      <c r="C152" s="68"/>
      <c r="D152" s="68"/>
      <c r="E152" s="68"/>
    </row>
    <row r="153" spans="3:5" s="67" customFormat="1" x14ac:dyDescent="0.2">
      <c r="C153" s="68"/>
      <c r="D153" s="68"/>
      <c r="E153" s="68"/>
    </row>
    <row r="154" spans="3:5" s="67" customFormat="1" x14ac:dyDescent="0.2">
      <c r="C154" s="68"/>
      <c r="D154" s="68"/>
      <c r="E154" s="68"/>
    </row>
    <row r="155" spans="3:5" s="67" customFormat="1" x14ac:dyDescent="0.2">
      <c r="C155" s="68"/>
      <c r="D155" s="68"/>
      <c r="E155" s="68"/>
    </row>
    <row r="156" spans="3:5" s="67" customFormat="1" x14ac:dyDescent="0.2">
      <c r="C156" s="68"/>
      <c r="D156" s="68"/>
      <c r="E156" s="68"/>
    </row>
  </sheetData>
  <mergeCells count="3">
    <mergeCell ref="A10:E10"/>
    <mergeCell ref="A3:E3"/>
    <mergeCell ref="A6:E6"/>
  </mergeCells>
  <phoneticPr fontId="2" type="noConversion"/>
  <printOptions horizontalCentered="1"/>
  <pageMargins left="0.15748031496062992" right="0.15748031496062992" top="0.15748031496062992" bottom="0.15748031496062992" header="0" footer="0"/>
  <pageSetup paperSize="9" scale="67" orientation="portrait" r:id="rId1"/>
  <headerFooter alignWithMargins="0">
    <oddHeader>Página &amp;P</oddHeader>
    <oddFooter>&amp;L&amp;"Century Gothic,Negrita"&amp;8Presupuestos de sociedades públicas 2025</oddFooter>
  </headerFooter>
  <ignoredErrors>
    <ignoredError sqref="A54 A34:A36 A1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5"/>
  <sheetViews>
    <sheetView view="pageLayout" topLeftCell="A52" zoomScale="90" zoomScaleNormal="100" zoomScaleSheetLayoutView="100" zoomScalePageLayoutView="90" workbookViewId="0">
      <selection activeCell="D63" sqref="D63"/>
    </sheetView>
  </sheetViews>
  <sheetFormatPr baseColWidth="10" defaultColWidth="11.42578125" defaultRowHeight="12.75" x14ac:dyDescent="0.2"/>
  <cols>
    <col min="1" max="1" width="78.42578125" customWidth="1"/>
    <col min="2" max="4" width="14.7109375" style="69" customWidth="1"/>
    <col min="5" max="5" width="11.7109375" style="67" customWidth="1"/>
    <col min="6" max="17" width="11.42578125" style="67"/>
  </cols>
  <sheetData>
    <row r="1" spans="1:17" x14ac:dyDescent="0.2">
      <c r="A1" s="67"/>
      <c r="B1" s="68"/>
      <c r="C1" s="68"/>
      <c r="D1" s="68"/>
    </row>
    <row r="2" spans="1:17" ht="23.25" customHeight="1" thickBot="1" x14ac:dyDescent="0.25">
      <c r="A2" s="67"/>
      <c r="B2" s="68"/>
      <c r="C2" s="68"/>
      <c r="D2" s="68"/>
    </row>
    <row r="3" spans="1:17" s="79" customFormat="1" ht="18" customHeight="1" thickBot="1" x14ac:dyDescent="0.3">
      <c r="A3" s="159" t="s">
        <v>344</v>
      </c>
      <c r="B3" s="160"/>
      <c r="C3" s="160"/>
      <c r="D3" s="160"/>
      <c r="E3" s="161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s="81" customFormat="1" ht="11.25" x14ac:dyDescent="0.2">
      <c r="A4" s="80"/>
      <c r="B4" s="46"/>
      <c r="C4" s="46"/>
      <c r="D4" s="46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x14ac:dyDescent="0.2">
      <c r="A5" s="16"/>
      <c r="B5" s="47"/>
      <c r="C5" s="47"/>
      <c r="D5" s="48"/>
    </row>
    <row r="6" spans="1:17" ht="15.75" customHeight="1" x14ac:dyDescent="0.2">
      <c r="A6" s="178" t="s">
        <v>246</v>
      </c>
      <c r="B6" s="178"/>
      <c r="C6" s="178"/>
      <c r="D6" s="178"/>
    </row>
    <row r="7" spans="1:17" x14ac:dyDescent="0.2">
      <c r="A7" s="51" t="s">
        <v>231</v>
      </c>
      <c r="B7" s="82"/>
      <c r="C7" s="82"/>
      <c r="D7" s="83"/>
    </row>
    <row r="8" spans="1:17" ht="25.5" x14ac:dyDescent="0.2">
      <c r="A8" s="84"/>
      <c r="B8" s="53" t="str">
        <f>+Balance!C8</f>
        <v>Datos reales</v>
      </c>
      <c r="C8" s="53" t="str">
        <f>+Balance!D8</f>
        <v>Datos reales</v>
      </c>
      <c r="D8" s="53" t="str">
        <f>+Balance!E8</f>
        <v>Presupuesto Gestión</v>
      </c>
    </row>
    <row r="9" spans="1:17" ht="18" customHeight="1" thickBot="1" x14ac:dyDescent="0.25">
      <c r="A9" s="52"/>
      <c r="B9" s="115">
        <f>+Balance!C9</f>
        <v>45291</v>
      </c>
      <c r="C9" s="115">
        <f>+Balance!D9</f>
        <v>45657</v>
      </c>
      <c r="D9" s="115">
        <f>+Balance!E9</f>
        <v>46022</v>
      </c>
    </row>
    <row r="10" spans="1:17" s="87" customFormat="1" ht="16.5" thickBot="1" x14ac:dyDescent="0.25">
      <c r="A10" s="175" t="s">
        <v>246</v>
      </c>
      <c r="B10" s="176"/>
      <c r="C10" s="176"/>
      <c r="D10" s="177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</row>
    <row r="11" spans="1:17" s="87" customFormat="1" x14ac:dyDescent="0.2">
      <c r="A11" s="32" t="s">
        <v>247</v>
      </c>
      <c r="B11" s="88"/>
      <c r="C11" s="110"/>
      <c r="D11" s="111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</row>
    <row r="12" spans="1:17" s="87" customFormat="1" x14ac:dyDescent="0.2">
      <c r="A12" s="89" t="s">
        <v>248</v>
      </c>
      <c r="B12" s="25">
        <f>Pyg!C59</f>
        <v>0</v>
      </c>
      <c r="C12" s="107">
        <f>Pyg!D59</f>
        <v>0</v>
      </c>
      <c r="D12" s="36">
        <f>Pyg!E59</f>
        <v>0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</row>
    <row r="13" spans="1:17" s="87" customFormat="1" x14ac:dyDescent="0.2">
      <c r="A13" s="89" t="s">
        <v>249</v>
      </c>
      <c r="B13" s="25">
        <f>B14+B15+B16+B17+B18+B19+B20+B21+B22+B23+B24</f>
        <v>0</v>
      </c>
      <c r="C13" s="107">
        <f>C14+C15+C16+C17+C18+C19+C20+C21+C22+C23+C24</f>
        <v>4092</v>
      </c>
      <c r="D13" s="36">
        <f>D14+D15+D16+D17+D18+D19+D20+D21+D22+D23+D24</f>
        <v>2379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r="14" spans="1:17" s="87" customFormat="1" x14ac:dyDescent="0.2">
      <c r="A14" s="33" t="s">
        <v>250</v>
      </c>
      <c r="B14" s="28"/>
      <c r="C14" s="103">
        <v>1506</v>
      </c>
      <c r="D14" s="37">
        <v>2823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1:17" s="87" customFormat="1" x14ac:dyDescent="0.2">
      <c r="A15" s="33" t="s">
        <v>251</v>
      </c>
      <c r="B15" s="28"/>
      <c r="C15" s="103"/>
      <c r="D15" s="37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1:17" s="87" customFormat="1" x14ac:dyDescent="0.2">
      <c r="A16" s="33" t="s">
        <v>252</v>
      </c>
      <c r="B16" s="28"/>
      <c r="C16" s="103">
        <v>444</v>
      </c>
      <c r="D16" s="37">
        <v>-444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</row>
    <row r="17" spans="1:17" s="87" customFormat="1" x14ac:dyDescent="0.2">
      <c r="A17" s="33" t="s">
        <v>253</v>
      </c>
      <c r="B17" s="28"/>
      <c r="C17" s="103"/>
      <c r="D17" s="37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</row>
    <row r="18" spans="1:17" s="87" customFormat="1" x14ac:dyDescent="0.2">
      <c r="A18" s="33" t="s">
        <v>254</v>
      </c>
      <c r="B18" s="28"/>
      <c r="C18" s="103"/>
      <c r="D18" s="37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</row>
    <row r="19" spans="1:17" s="87" customFormat="1" x14ac:dyDescent="0.2">
      <c r="A19" s="33" t="s">
        <v>255</v>
      </c>
      <c r="B19" s="28"/>
      <c r="C19" s="103"/>
      <c r="D19" s="37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</row>
    <row r="20" spans="1:17" s="87" customFormat="1" x14ac:dyDescent="0.2">
      <c r="A20" s="33" t="s">
        <v>256</v>
      </c>
      <c r="B20" s="28"/>
      <c r="C20" s="103"/>
      <c r="D20" s="37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</row>
    <row r="21" spans="1:17" s="87" customFormat="1" x14ac:dyDescent="0.2">
      <c r="A21" s="33" t="s">
        <v>257</v>
      </c>
      <c r="B21" s="28"/>
      <c r="C21" s="103">
        <v>2142</v>
      </c>
      <c r="D21" s="37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</row>
    <row r="22" spans="1:17" s="87" customFormat="1" x14ac:dyDescent="0.2">
      <c r="A22" s="33" t="s">
        <v>258</v>
      </c>
      <c r="B22" s="28"/>
      <c r="C22" s="103"/>
      <c r="D22" s="37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7" s="87" customFormat="1" x14ac:dyDescent="0.2">
      <c r="A23" s="33" t="s">
        <v>259</v>
      </c>
      <c r="B23" s="28"/>
      <c r="C23" s="103"/>
      <c r="D23" s="37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</row>
    <row r="24" spans="1:17" s="87" customFormat="1" x14ac:dyDescent="0.2">
      <c r="A24" s="33" t="s">
        <v>260</v>
      </c>
      <c r="B24" s="28"/>
      <c r="C24" s="103"/>
      <c r="D24" s="37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</row>
    <row r="25" spans="1:17" s="87" customFormat="1" x14ac:dyDescent="0.2">
      <c r="A25" s="89" t="s">
        <v>261</v>
      </c>
      <c r="B25" s="25">
        <f>+B26+B27+B28+B29+B30+B31</f>
        <v>0</v>
      </c>
      <c r="C25" s="107">
        <f>+C26+C27+C28+C29+C30+C31</f>
        <v>146311</v>
      </c>
      <c r="D25" s="36">
        <f>+D26+D27+D28+D29+D30+D31</f>
        <v>-500278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s="87" customFormat="1" x14ac:dyDescent="0.2">
      <c r="A26" s="33" t="s">
        <v>262</v>
      </c>
      <c r="B26" s="28"/>
      <c r="C26" s="103"/>
      <c r="D26" s="37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</row>
    <row r="27" spans="1:17" s="87" customFormat="1" x14ac:dyDescent="0.2">
      <c r="A27" s="33" t="s">
        <v>263</v>
      </c>
      <c r="B27" s="28"/>
      <c r="C27" s="103">
        <v>-7908</v>
      </c>
      <c r="D27" s="37">
        <v>-360136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</row>
    <row r="28" spans="1:17" s="87" customFormat="1" x14ac:dyDescent="0.2">
      <c r="A28" s="33" t="s">
        <v>264</v>
      </c>
      <c r="B28" s="28"/>
      <c r="C28" s="103">
        <v>-139</v>
      </c>
      <c r="D28" s="37">
        <v>140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</row>
    <row r="29" spans="1:17" s="87" customFormat="1" x14ac:dyDescent="0.2">
      <c r="A29" s="33" t="s">
        <v>265</v>
      </c>
      <c r="B29" s="90"/>
      <c r="C29" s="103">
        <v>154358</v>
      </c>
      <c r="D29" s="37">
        <v>-140282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</row>
    <row r="30" spans="1:17" s="87" customFormat="1" x14ac:dyDescent="0.2">
      <c r="A30" s="33" t="s">
        <v>266</v>
      </c>
      <c r="B30" s="28"/>
      <c r="C30" s="103"/>
      <c r="D30" s="37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</row>
    <row r="31" spans="1:17" s="87" customFormat="1" x14ac:dyDescent="0.2">
      <c r="A31" s="33" t="s">
        <v>267</v>
      </c>
      <c r="B31" s="28"/>
      <c r="C31" s="103"/>
      <c r="D31" s="37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1:17" s="87" customFormat="1" x14ac:dyDescent="0.2">
      <c r="A32" s="89" t="s">
        <v>268</v>
      </c>
      <c r="B32" s="25">
        <f>B33+B34+B35+B36+B37</f>
        <v>0</v>
      </c>
      <c r="C32" s="107">
        <f>C33+C34+C35+C36+C37</f>
        <v>-2142</v>
      </c>
      <c r="D32" s="36">
        <f>D33+D34+D35+D36+D37</f>
        <v>-89082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1:17" s="87" customFormat="1" x14ac:dyDescent="0.2">
      <c r="A33" s="33" t="s">
        <v>269</v>
      </c>
      <c r="B33" s="28"/>
      <c r="C33" s="103">
        <v>-2142</v>
      </c>
      <c r="D33" s="37">
        <v>-89082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  <row r="34" spans="1:17" s="87" customFormat="1" x14ac:dyDescent="0.2">
      <c r="A34" s="33" t="s">
        <v>270</v>
      </c>
      <c r="B34" s="28"/>
      <c r="C34" s="103"/>
      <c r="D34" s="37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1:17" s="87" customFormat="1" x14ac:dyDescent="0.2">
      <c r="A35" s="33" t="s">
        <v>271</v>
      </c>
      <c r="B35" s="28"/>
      <c r="C35" s="103"/>
      <c r="D35" s="37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17" s="87" customFormat="1" x14ac:dyDescent="0.2">
      <c r="A36" s="33" t="s">
        <v>272</v>
      </c>
      <c r="B36" s="28"/>
      <c r="C36" s="103"/>
      <c r="D36" s="37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</row>
    <row r="37" spans="1:17" s="87" customFormat="1" x14ac:dyDescent="0.2">
      <c r="A37" s="33" t="s">
        <v>273</v>
      </c>
      <c r="B37" s="28"/>
      <c r="C37" s="103"/>
      <c r="D37" s="37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</row>
    <row r="38" spans="1:17" s="87" customFormat="1" x14ac:dyDescent="0.2">
      <c r="A38" s="42" t="s">
        <v>274</v>
      </c>
      <c r="B38" s="39">
        <f>+B12+B13+B25+B32</f>
        <v>0</v>
      </c>
      <c r="C38" s="109">
        <f>+C12+C13+C25+C32</f>
        <v>148261</v>
      </c>
      <c r="D38" s="112">
        <f>+D12+D13+D25+D32</f>
        <v>-586981</v>
      </c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17" s="87" customFormat="1" x14ac:dyDescent="0.2">
      <c r="A39" s="34" t="s">
        <v>275</v>
      </c>
      <c r="B39" s="25"/>
      <c r="C39" s="107"/>
      <c r="D39" s="3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</row>
    <row r="40" spans="1:17" s="87" customFormat="1" x14ac:dyDescent="0.2">
      <c r="A40" s="89" t="s">
        <v>276</v>
      </c>
      <c r="B40" s="25">
        <f>B41+B42+B43+B44+B45+B46+B47</f>
        <v>0</v>
      </c>
      <c r="C40" s="107">
        <f>C41+C42+C43+C44+C45+C46+C47</f>
        <v>-11294</v>
      </c>
      <c r="D40" s="36">
        <f>D41+D42+D43+D44+D45+D46+D47</f>
        <v>-11903937</v>
      </c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</row>
    <row r="41" spans="1:17" s="87" customFormat="1" x14ac:dyDescent="0.2">
      <c r="A41" s="33" t="s">
        <v>277</v>
      </c>
      <c r="B41" s="28"/>
      <c r="C41" s="103"/>
      <c r="D41" s="37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</row>
    <row r="42" spans="1:17" s="87" customFormat="1" x14ac:dyDescent="0.2">
      <c r="A42" s="33" t="s">
        <v>278</v>
      </c>
      <c r="B42" s="28"/>
      <c r="C42" s="103">
        <v>-5961</v>
      </c>
      <c r="D42" s="37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</row>
    <row r="43" spans="1:17" s="87" customFormat="1" x14ac:dyDescent="0.2">
      <c r="A43" s="33" t="s">
        <v>279</v>
      </c>
      <c r="B43" s="28"/>
      <c r="C43" s="103">
        <v>-5333</v>
      </c>
      <c r="D43" s="37">
        <v>-11903937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</row>
    <row r="44" spans="1:17" s="87" customFormat="1" x14ac:dyDescent="0.2">
      <c r="A44" s="33" t="s">
        <v>280</v>
      </c>
      <c r="B44" s="28"/>
      <c r="C44" s="103"/>
      <c r="D44" s="37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</row>
    <row r="45" spans="1:17" s="87" customFormat="1" x14ac:dyDescent="0.2">
      <c r="A45" s="33" t="s">
        <v>281</v>
      </c>
      <c r="B45" s="28"/>
      <c r="C45" s="103"/>
      <c r="D45" s="37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</row>
    <row r="46" spans="1:17" s="87" customFormat="1" x14ac:dyDescent="0.2">
      <c r="A46" s="33" t="s">
        <v>282</v>
      </c>
      <c r="B46" s="28"/>
      <c r="C46" s="103"/>
      <c r="D46" s="37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</row>
    <row r="47" spans="1:17" s="87" customFormat="1" x14ac:dyDescent="0.2">
      <c r="A47" s="33" t="s">
        <v>283</v>
      </c>
      <c r="B47" s="28"/>
      <c r="C47" s="103"/>
      <c r="D47" s="37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</row>
    <row r="48" spans="1:17" s="87" customFormat="1" x14ac:dyDescent="0.2">
      <c r="A48" s="89" t="s">
        <v>284</v>
      </c>
      <c r="B48" s="25">
        <f>B49+B50+B51+B52+B53+B54+B55</f>
        <v>0</v>
      </c>
      <c r="C48" s="107">
        <f>C49+C50+C51+C52+C53+C54+C55</f>
        <v>0</v>
      </c>
      <c r="D48" s="36">
        <f>D49+D50+D51+D52+D53+D54+D55</f>
        <v>0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</row>
    <row r="49" spans="1:17" s="87" customFormat="1" x14ac:dyDescent="0.2">
      <c r="A49" s="33" t="s">
        <v>277</v>
      </c>
      <c r="B49" s="28"/>
      <c r="C49" s="103"/>
      <c r="D49" s="37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</row>
    <row r="50" spans="1:17" s="87" customFormat="1" x14ac:dyDescent="0.2">
      <c r="A50" s="33" t="s">
        <v>278</v>
      </c>
      <c r="B50" s="28"/>
      <c r="C50" s="103"/>
      <c r="D50" s="37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1:17" s="87" customFormat="1" x14ac:dyDescent="0.2">
      <c r="A51" s="33" t="s">
        <v>279</v>
      </c>
      <c r="B51" s="28"/>
      <c r="C51" s="103"/>
      <c r="D51" s="37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s="87" customFormat="1" x14ac:dyDescent="0.2">
      <c r="A52" s="33" t="s">
        <v>280</v>
      </c>
      <c r="B52" s="28"/>
      <c r="C52" s="103"/>
      <c r="D52" s="37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1:17" s="87" customFormat="1" x14ac:dyDescent="0.2">
      <c r="A53" s="33" t="s">
        <v>281</v>
      </c>
      <c r="B53" s="28"/>
      <c r="C53" s="103"/>
      <c r="D53" s="37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</row>
    <row r="54" spans="1:17" s="87" customFormat="1" x14ac:dyDescent="0.2">
      <c r="A54" s="33" t="s">
        <v>282</v>
      </c>
      <c r="B54" s="28"/>
      <c r="C54" s="103"/>
      <c r="D54" s="37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</row>
    <row r="55" spans="1:17" s="87" customFormat="1" x14ac:dyDescent="0.2">
      <c r="A55" s="33" t="s">
        <v>283</v>
      </c>
      <c r="B55" s="28"/>
      <c r="C55" s="103"/>
      <c r="D55" s="37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</row>
    <row r="56" spans="1:17" s="86" customFormat="1" x14ac:dyDescent="0.2">
      <c r="A56" s="42" t="s">
        <v>311</v>
      </c>
      <c r="B56" s="39">
        <f>B40+B48</f>
        <v>0</v>
      </c>
      <c r="C56" s="109">
        <f>C40+C48</f>
        <v>-11294</v>
      </c>
      <c r="D56" s="112">
        <f>D40+D48</f>
        <v>-11903937</v>
      </c>
    </row>
    <row r="57" spans="1:17" s="86" customFormat="1" x14ac:dyDescent="0.2">
      <c r="A57" s="34" t="s">
        <v>285</v>
      </c>
      <c r="B57" s="90"/>
      <c r="C57" s="104"/>
      <c r="D57" s="75"/>
    </row>
    <row r="58" spans="1:17" s="86" customFormat="1" x14ac:dyDescent="0.2">
      <c r="A58" s="89" t="s">
        <v>286</v>
      </c>
      <c r="B58" s="91">
        <f>B59+B60+B61+B62+B63</f>
        <v>0</v>
      </c>
      <c r="C58" s="113">
        <f>C59+C60+C61+C62+C63</f>
        <v>2237</v>
      </c>
      <c r="D58" s="114">
        <f>D59+D60+D61+D62+D63</f>
        <v>0</v>
      </c>
    </row>
    <row r="59" spans="1:17" s="86" customFormat="1" x14ac:dyDescent="0.2">
      <c r="A59" s="33" t="s">
        <v>287</v>
      </c>
      <c r="B59" s="90"/>
      <c r="C59" s="104">
        <v>2237</v>
      </c>
      <c r="D59" s="75"/>
    </row>
    <row r="60" spans="1:17" s="86" customFormat="1" x14ac:dyDescent="0.2">
      <c r="A60" s="33" t="s">
        <v>288</v>
      </c>
      <c r="B60" s="90"/>
      <c r="C60" s="104"/>
      <c r="D60" s="75"/>
    </row>
    <row r="61" spans="1:17" s="86" customFormat="1" x14ac:dyDescent="0.2">
      <c r="A61" s="33" t="s">
        <v>289</v>
      </c>
      <c r="B61" s="90"/>
      <c r="C61" s="104"/>
      <c r="D61" s="75"/>
    </row>
    <row r="62" spans="1:17" s="86" customFormat="1" x14ac:dyDescent="0.2">
      <c r="A62" s="33" t="s">
        <v>290</v>
      </c>
      <c r="B62" s="90"/>
      <c r="C62" s="104"/>
      <c r="D62" s="75"/>
    </row>
    <row r="63" spans="1:17" s="86" customFormat="1" x14ac:dyDescent="0.2">
      <c r="A63" s="33" t="s">
        <v>291</v>
      </c>
      <c r="B63" s="90"/>
      <c r="C63" s="104"/>
      <c r="D63" s="75"/>
    </row>
    <row r="64" spans="1:17" s="86" customFormat="1" x14ac:dyDescent="0.2">
      <c r="A64" s="89" t="s">
        <v>292</v>
      </c>
      <c r="B64" s="91">
        <f>B65+B70</f>
        <v>0</v>
      </c>
      <c r="C64" s="113">
        <f>C65+C70</f>
        <v>0</v>
      </c>
      <c r="D64" s="114">
        <f>D65+D70</f>
        <v>12361063</v>
      </c>
    </row>
    <row r="65" spans="1:4" s="86" customFormat="1" x14ac:dyDescent="0.2">
      <c r="A65" s="34" t="s">
        <v>293</v>
      </c>
      <c r="B65" s="91">
        <f>B66+B67+B68+B69</f>
        <v>0</v>
      </c>
      <c r="C65" s="113">
        <f>C66+C67+C68+C69</f>
        <v>0</v>
      </c>
      <c r="D65" s="114">
        <f>D66+D67+D68+D69</f>
        <v>14492846</v>
      </c>
    </row>
    <row r="66" spans="1:4" s="86" customFormat="1" x14ac:dyDescent="0.2">
      <c r="A66" s="33" t="s">
        <v>294</v>
      </c>
      <c r="B66" s="90"/>
      <c r="C66" s="104"/>
      <c r="D66" s="75"/>
    </row>
    <row r="67" spans="1:4" x14ac:dyDescent="0.2">
      <c r="A67" s="33" t="s">
        <v>295</v>
      </c>
      <c r="B67" s="101"/>
      <c r="C67" s="105"/>
      <c r="D67" s="76">
        <v>14492846</v>
      </c>
    </row>
    <row r="68" spans="1:4" x14ac:dyDescent="0.2">
      <c r="A68" s="33" t="s">
        <v>296</v>
      </c>
      <c r="B68" s="101"/>
      <c r="C68" s="105"/>
      <c r="D68" s="76"/>
    </row>
    <row r="69" spans="1:4" x14ac:dyDescent="0.2">
      <c r="A69" s="33" t="s">
        <v>297</v>
      </c>
      <c r="B69" s="101"/>
      <c r="C69" s="105"/>
      <c r="D69" s="76"/>
    </row>
    <row r="70" spans="1:4" x14ac:dyDescent="0.2">
      <c r="A70" s="34" t="s">
        <v>298</v>
      </c>
      <c r="B70" s="91">
        <f>B71+B72+B73+B74</f>
        <v>0</v>
      </c>
      <c r="C70" s="113">
        <f>C71+C72+C73+C74</f>
        <v>0</v>
      </c>
      <c r="D70" s="114">
        <f>D71+D72+D73+D74</f>
        <v>-2131783</v>
      </c>
    </row>
    <row r="71" spans="1:4" x14ac:dyDescent="0.2">
      <c r="A71" s="33" t="s">
        <v>299</v>
      </c>
      <c r="B71" s="101"/>
      <c r="C71" s="105"/>
      <c r="D71" s="76"/>
    </row>
    <row r="72" spans="1:4" x14ac:dyDescent="0.2">
      <c r="A72" s="33" t="s">
        <v>300</v>
      </c>
      <c r="B72" s="101"/>
      <c r="C72" s="105"/>
      <c r="D72" s="76">
        <v>-2131783</v>
      </c>
    </row>
    <row r="73" spans="1:4" x14ac:dyDescent="0.2">
      <c r="A73" s="33" t="s">
        <v>301</v>
      </c>
      <c r="B73" s="101"/>
      <c r="C73" s="105"/>
      <c r="D73" s="76"/>
    </row>
    <row r="74" spans="1:4" x14ac:dyDescent="0.2">
      <c r="A74" s="33" t="s">
        <v>302</v>
      </c>
      <c r="B74" s="101"/>
      <c r="C74" s="105"/>
      <c r="D74" s="76"/>
    </row>
    <row r="75" spans="1:4" x14ac:dyDescent="0.2">
      <c r="A75" s="89" t="s">
        <v>303</v>
      </c>
      <c r="B75" s="91">
        <f>B76+B77</f>
        <v>0</v>
      </c>
      <c r="C75" s="113">
        <f>C76+C77</f>
        <v>0</v>
      </c>
      <c r="D75" s="114">
        <f>D76+D77</f>
        <v>0</v>
      </c>
    </row>
    <row r="76" spans="1:4" x14ac:dyDescent="0.2">
      <c r="A76" s="33" t="s">
        <v>304</v>
      </c>
      <c r="B76" s="101"/>
      <c r="C76" s="105"/>
      <c r="D76" s="76"/>
    </row>
    <row r="77" spans="1:4" x14ac:dyDescent="0.2">
      <c r="A77" s="33" t="s">
        <v>305</v>
      </c>
      <c r="B77" s="101"/>
      <c r="C77" s="105"/>
      <c r="D77" s="76"/>
    </row>
    <row r="78" spans="1:4" x14ac:dyDescent="0.2">
      <c r="A78" s="42" t="s">
        <v>306</v>
      </c>
      <c r="B78" s="39">
        <f>B58+B64+B75</f>
        <v>0</v>
      </c>
      <c r="C78" s="109">
        <f>C58+C64+C75</f>
        <v>2237</v>
      </c>
      <c r="D78" s="112">
        <f>D58+D64+D75</f>
        <v>12361063</v>
      </c>
    </row>
    <row r="79" spans="1:4" x14ac:dyDescent="0.2">
      <c r="A79" s="34" t="s">
        <v>307</v>
      </c>
      <c r="B79" s="101"/>
      <c r="C79" s="105"/>
      <c r="D79" s="76"/>
    </row>
    <row r="80" spans="1:4" x14ac:dyDescent="0.2">
      <c r="A80" s="34" t="s">
        <v>308</v>
      </c>
      <c r="B80" s="91">
        <f>B38+B56+B78+B79</f>
        <v>0</v>
      </c>
      <c r="C80" s="113">
        <f>C38+C56+C78+C79</f>
        <v>139204</v>
      </c>
      <c r="D80" s="114">
        <f>D38+D56+D78+D79</f>
        <v>-129855</v>
      </c>
    </row>
    <row r="81" spans="1:4" x14ac:dyDescent="0.2">
      <c r="A81" s="33" t="s">
        <v>309</v>
      </c>
      <c r="B81" s="101"/>
      <c r="C81" s="105">
        <f>B82</f>
        <v>0</v>
      </c>
      <c r="D81" s="76">
        <f>+C82</f>
        <v>139204</v>
      </c>
    </row>
    <row r="82" spans="1:4" ht="13.5" thickBot="1" x14ac:dyDescent="0.25">
      <c r="A82" s="35" t="s">
        <v>310</v>
      </c>
      <c r="B82" s="102">
        <f>+Balance!C70</f>
        <v>0</v>
      </c>
      <c r="C82" s="106">
        <f>Balance!D70</f>
        <v>139204</v>
      </c>
      <c r="D82" s="77">
        <f>+Balance!E70</f>
        <v>9349</v>
      </c>
    </row>
    <row r="83" spans="1:4" x14ac:dyDescent="0.2">
      <c r="A83" s="67"/>
      <c r="B83" s="68"/>
      <c r="C83" s="68"/>
      <c r="D83" s="68"/>
    </row>
    <row r="84" spans="1:4" x14ac:dyDescent="0.2">
      <c r="A84" s="67"/>
      <c r="B84" s="68">
        <f>+B82-B81-B80</f>
        <v>0</v>
      </c>
      <c r="C84" s="68">
        <f>+C82-C81-C80</f>
        <v>0</v>
      </c>
      <c r="D84" s="68">
        <f t="shared" ref="D84" si="0">+D82-D81-D80</f>
        <v>0</v>
      </c>
    </row>
    <row r="85" spans="1:4" x14ac:dyDescent="0.2">
      <c r="A85" s="67"/>
      <c r="B85" s="68"/>
      <c r="C85" s="68"/>
      <c r="D85" s="68"/>
    </row>
    <row r="86" spans="1:4" x14ac:dyDescent="0.2">
      <c r="A86" s="67"/>
      <c r="B86" s="68"/>
      <c r="C86" s="68"/>
      <c r="D86" s="68"/>
    </row>
    <row r="87" spans="1:4" x14ac:dyDescent="0.2">
      <c r="A87" s="67"/>
      <c r="B87" s="68"/>
      <c r="C87" s="68"/>
      <c r="D87" s="68"/>
    </row>
    <row r="88" spans="1:4" x14ac:dyDescent="0.2">
      <c r="A88" s="67"/>
      <c r="B88" s="68"/>
      <c r="C88" s="68"/>
      <c r="D88" s="68"/>
    </row>
    <row r="89" spans="1:4" x14ac:dyDescent="0.2">
      <c r="A89" s="67"/>
      <c r="B89" s="68"/>
      <c r="C89" s="68"/>
      <c r="D89" s="68"/>
    </row>
    <row r="90" spans="1:4" x14ac:dyDescent="0.2">
      <c r="A90" s="67"/>
      <c r="B90" s="68"/>
      <c r="C90" s="68"/>
      <c r="D90" s="68"/>
    </row>
    <row r="91" spans="1:4" x14ac:dyDescent="0.2">
      <c r="A91" s="67"/>
      <c r="B91" s="68"/>
      <c r="C91" s="68"/>
      <c r="D91" s="68"/>
    </row>
    <row r="92" spans="1:4" x14ac:dyDescent="0.2">
      <c r="A92" s="67"/>
      <c r="B92" s="68"/>
      <c r="C92" s="68"/>
      <c r="D92" s="68"/>
    </row>
    <row r="93" spans="1:4" x14ac:dyDescent="0.2">
      <c r="A93" s="67"/>
      <c r="B93" s="68"/>
      <c r="C93" s="68"/>
      <c r="D93" s="68"/>
    </row>
    <row r="94" spans="1:4" x14ac:dyDescent="0.2">
      <c r="A94" s="67"/>
      <c r="B94" s="68"/>
      <c r="C94" s="68"/>
      <c r="D94" s="68"/>
    </row>
    <row r="95" spans="1:4" x14ac:dyDescent="0.2">
      <c r="A95" s="67"/>
      <c r="B95" s="68"/>
      <c r="C95" s="68"/>
      <c r="D95" s="68"/>
    </row>
    <row r="96" spans="1:4" x14ac:dyDescent="0.2">
      <c r="A96" s="67"/>
      <c r="B96" s="68"/>
      <c r="C96" s="68"/>
      <c r="D96" s="68"/>
    </row>
    <row r="97" spans="2:4" s="67" customFormat="1" x14ac:dyDescent="0.2">
      <c r="B97" s="68"/>
      <c r="C97" s="68"/>
      <c r="D97" s="68"/>
    </row>
    <row r="98" spans="2:4" s="67" customFormat="1" x14ac:dyDescent="0.2">
      <c r="B98" s="68"/>
      <c r="C98" s="68"/>
      <c r="D98" s="68"/>
    </row>
    <row r="99" spans="2:4" s="67" customFormat="1" x14ac:dyDescent="0.2">
      <c r="B99" s="68"/>
      <c r="C99" s="68"/>
      <c r="D99" s="68"/>
    </row>
    <row r="100" spans="2:4" s="67" customFormat="1" x14ac:dyDescent="0.2">
      <c r="B100" s="68"/>
      <c r="C100" s="68"/>
      <c r="D100" s="68"/>
    </row>
    <row r="101" spans="2:4" s="67" customFormat="1" x14ac:dyDescent="0.2">
      <c r="B101" s="68"/>
      <c r="C101" s="68"/>
      <c r="D101" s="68"/>
    </row>
    <row r="102" spans="2:4" s="67" customFormat="1" x14ac:dyDescent="0.2">
      <c r="B102" s="68"/>
      <c r="C102" s="68"/>
      <c r="D102" s="68"/>
    </row>
    <row r="103" spans="2:4" s="67" customFormat="1" x14ac:dyDescent="0.2">
      <c r="B103" s="68"/>
      <c r="C103" s="68"/>
      <c r="D103" s="68"/>
    </row>
    <row r="104" spans="2:4" s="67" customFormat="1" x14ac:dyDescent="0.2">
      <c r="B104" s="68"/>
      <c r="C104" s="68"/>
      <c r="D104" s="68"/>
    </row>
    <row r="105" spans="2:4" s="67" customFormat="1" x14ac:dyDescent="0.2">
      <c r="B105" s="68"/>
      <c r="C105" s="68"/>
      <c r="D105" s="68"/>
    </row>
    <row r="106" spans="2:4" s="67" customFormat="1" x14ac:dyDescent="0.2">
      <c r="B106" s="68"/>
      <c r="C106" s="68"/>
      <c r="D106" s="68"/>
    </row>
    <row r="107" spans="2:4" s="67" customFormat="1" x14ac:dyDescent="0.2">
      <c r="B107" s="68"/>
      <c r="C107" s="68"/>
      <c r="D107" s="68"/>
    </row>
    <row r="108" spans="2:4" s="67" customFormat="1" x14ac:dyDescent="0.2">
      <c r="B108" s="68"/>
      <c r="C108" s="68"/>
      <c r="D108" s="68"/>
    </row>
    <row r="109" spans="2:4" s="67" customFormat="1" x14ac:dyDescent="0.2">
      <c r="B109" s="68"/>
      <c r="C109" s="68"/>
      <c r="D109" s="68"/>
    </row>
    <row r="110" spans="2:4" s="67" customFormat="1" x14ac:dyDescent="0.2">
      <c r="B110" s="68"/>
      <c r="C110" s="68"/>
      <c r="D110" s="68"/>
    </row>
    <row r="111" spans="2:4" s="67" customFormat="1" x14ac:dyDescent="0.2">
      <c r="B111" s="68"/>
      <c r="C111" s="68"/>
      <c r="D111" s="68"/>
    </row>
    <row r="112" spans="2:4" s="67" customFormat="1" x14ac:dyDescent="0.2">
      <c r="B112" s="68"/>
      <c r="C112" s="68"/>
      <c r="D112" s="68"/>
    </row>
    <row r="113" spans="2:4" s="67" customFormat="1" x14ac:dyDescent="0.2">
      <c r="B113" s="68"/>
      <c r="C113" s="68"/>
      <c r="D113" s="68"/>
    </row>
    <row r="114" spans="2:4" s="67" customFormat="1" x14ac:dyDescent="0.2">
      <c r="B114" s="68"/>
      <c r="C114" s="68"/>
      <c r="D114" s="68"/>
    </row>
    <row r="115" spans="2:4" s="67" customFormat="1" x14ac:dyDescent="0.2">
      <c r="B115" s="68"/>
      <c r="C115" s="68"/>
      <c r="D115" s="68"/>
    </row>
    <row r="116" spans="2:4" s="67" customFormat="1" x14ac:dyDescent="0.2">
      <c r="B116" s="68"/>
      <c r="C116" s="68"/>
      <c r="D116" s="68"/>
    </row>
    <row r="117" spans="2:4" s="67" customFormat="1" x14ac:dyDescent="0.2">
      <c r="B117" s="68"/>
      <c r="C117" s="68"/>
      <c r="D117" s="68"/>
    </row>
    <row r="118" spans="2:4" s="67" customFormat="1" x14ac:dyDescent="0.2">
      <c r="B118" s="68"/>
      <c r="C118" s="68"/>
      <c r="D118" s="68"/>
    </row>
    <row r="119" spans="2:4" s="67" customFormat="1" x14ac:dyDescent="0.2">
      <c r="B119" s="68"/>
      <c r="C119" s="68"/>
      <c r="D119" s="68"/>
    </row>
    <row r="120" spans="2:4" s="67" customFormat="1" x14ac:dyDescent="0.2">
      <c r="B120" s="68"/>
      <c r="C120" s="68"/>
      <c r="D120" s="68"/>
    </row>
    <row r="121" spans="2:4" s="67" customFormat="1" x14ac:dyDescent="0.2">
      <c r="B121" s="68"/>
      <c r="C121" s="68"/>
      <c r="D121" s="68"/>
    </row>
    <row r="122" spans="2:4" s="67" customFormat="1" x14ac:dyDescent="0.2">
      <c r="B122" s="68"/>
      <c r="C122" s="68"/>
      <c r="D122" s="68"/>
    </row>
    <row r="123" spans="2:4" s="67" customFormat="1" x14ac:dyDescent="0.2">
      <c r="B123" s="68"/>
      <c r="C123" s="68"/>
      <c r="D123" s="68"/>
    </row>
    <row r="124" spans="2:4" s="67" customFormat="1" x14ac:dyDescent="0.2">
      <c r="B124" s="68"/>
      <c r="C124" s="68"/>
      <c r="D124" s="68"/>
    </row>
    <row r="125" spans="2:4" s="67" customFormat="1" x14ac:dyDescent="0.2">
      <c r="B125" s="68"/>
      <c r="C125" s="68"/>
      <c r="D125" s="68"/>
    </row>
    <row r="126" spans="2:4" s="67" customFormat="1" x14ac:dyDescent="0.2">
      <c r="B126" s="68"/>
      <c r="C126" s="68"/>
      <c r="D126" s="68"/>
    </row>
    <row r="127" spans="2:4" s="67" customFormat="1" x14ac:dyDescent="0.2">
      <c r="B127" s="68"/>
      <c r="C127" s="68"/>
      <c r="D127" s="68"/>
    </row>
    <row r="128" spans="2:4" s="67" customFormat="1" x14ac:dyDescent="0.2">
      <c r="B128" s="68"/>
      <c r="C128" s="68"/>
      <c r="D128" s="68"/>
    </row>
    <row r="129" spans="2:4" s="67" customFormat="1" x14ac:dyDescent="0.2">
      <c r="B129" s="68"/>
      <c r="C129" s="68"/>
      <c r="D129" s="68"/>
    </row>
    <row r="130" spans="2:4" s="67" customFormat="1" x14ac:dyDescent="0.2">
      <c r="B130" s="68"/>
      <c r="C130" s="68"/>
      <c r="D130" s="68"/>
    </row>
    <row r="131" spans="2:4" s="67" customFormat="1" x14ac:dyDescent="0.2">
      <c r="B131" s="68"/>
      <c r="C131" s="68"/>
      <c r="D131" s="68"/>
    </row>
    <row r="132" spans="2:4" s="67" customFormat="1" x14ac:dyDescent="0.2">
      <c r="B132" s="68"/>
      <c r="C132" s="68"/>
      <c r="D132" s="68"/>
    </row>
    <row r="133" spans="2:4" s="67" customFormat="1" x14ac:dyDescent="0.2">
      <c r="B133" s="68"/>
      <c r="C133" s="68"/>
      <c r="D133" s="68"/>
    </row>
    <row r="134" spans="2:4" s="67" customFormat="1" x14ac:dyDescent="0.2">
      <c r="B134" s="68"/>
      <c r="C134" s="68"/>
      <c r="D134" s="68"/>
    </row>
    <row r="135" spans="2:4" s="67" customFormat="1" x14ac:dyDescent="0.2">
      <c r="B135" s="68"/>
      <c r="C135" s="68"/>
      <c r="D135" s="68"/>
    </row>
    <row r="136" spans="2:4" s="67" customFormat="1" x14ac:dyDescent="0.2">
      <c r="B136" s="68"/>
      <c r="C136" s="68"/>
      <c r="D136" s="68"/>
    </row>
    <row r="137" spans="2:4" s="67" customFormat="1" x14ac:dyDescent="0.2">
      <c r="B137" s="68"/>
      <c r="C137" s="68"/>
      <c r="D137" s="68"/>
    </row>
    <row r="138" spans="2:4" s="67" customFormat="1" x14ac:dyDescent="0.2">
      <c r="B138" s="68"/>
      <c r="C138" s="68"/>
      <c r="D138" s="68"/>
    </row>
    <row r="139" spans="2:4" s="67" customFormat="1" x14ac:dyDescent="0.2">
      <c r="B139" s="68"/>
      <c r="C139" s="68"/>
      <c r="D139" s="68"/>
    </row>
    <row r="140" spans="2:4" s="67" customFormat="1" x14ac:dyDescent="0.2">
      <c r="B140" s="68"/>
      <c r="C140" s="68"/>
      <c r="D140" s="68"/>
    </row>
    <row r="141" spans="2:4" s="67" customFormat="1" x14ac:dyDescent="0.2">
      <c r="B141" s="68"/>
      <c r="C141" s="68"/>
      <c r="D141" s="68"/>
    </row>
    <row r="142" spans="2:4" s="67" customFormat="1" x14ac:dyDescent="0.2">
      <c r="B142" s="68"/>
      <c r="C142" s="68"/>
      <c r="D142" s="68"/>
    </row>
    <row r="143" spans="2:4" s="67" customFormat="1" x14ac:dyDescent="0.2">
      <c r="B143" s="68"/>
      <c r="C143" s="68"/>
      <c r="D143" s="68"/>
    </row>
    <row r="144" spans="2:4" s="67" customFormat="1" x14ac:dyDescent="0.2">
      <c r="B144" s="68"/>
      <c r="C144" s="68"/>
      <c r="D144" s="68"/>
    </row>
    <row r="145" spans="2:4" s="67" customFormat="1" x14ac:dyDescent="0.2">
      <c r="B145" s="68"/>
      <c r="C145" s="68"/>
      <c r="D145" s="68"/>
    </row>
  </sheetData>
  <mergeCells count="3">
    <mergeCell ref="A6:D6"/>
    <mergeCell ref="A10:D10"/>
    <mergeCell ref="A3:E3"/>
  </mergeCells>
  <phoneticPr fontId="0" type="noConversion"/>
  <printOptions horizontalCentered="1"/>
  <pageMargins left="0.15748031496062992" right="0.15748031496062992" top="0.15748031496062992" bottom="0.15748031496062992" header="0" footer="0"/>
  <pageSetup paperSize="9" scale="70" orientation="portrait" r:id="rId1"/>
  <headerFooter alignWithMargins="0">
    <oddFooter>&amp;L&amp;"Century Gothic,Negrita"&amp;8Presupuestos de sociedades públicas 2025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15"/>
  <sheetViews>
    <sheetView topLeftCell="B1" zoomScaleNormal="100" zoomScaleSheetLayoutView="100" workbookViewId="0">
      <selection activeCell="D9" sqref="D9"/>
    </sheetView>
  </sheetViews>
  <sheetFormatPr baseColWidth="10" defaultColWidth="11.42578125" defaultRowHeight="12.75" x14ac:dyDescent="0.2"/>
  <cols>
    <col min="1" max="1" width="30.7109375" customWidth="1"/>
    <col min="2" max="2" width="81.28515625" customWidth="1"/>
    <col min="3" max="5" width="14.7109375" style="69" customWidth="1"/>
    <col min="6" max="6" width="1.85546875" style="67" customWidth="1"/>
    <col min="7" max="18" width="11.42578125" style="67"/>
  </cols>
  <sheetData>
    <row r="1" spans="1:18" x14ac:dyDescent="0.2">
      <c r="A1" s="67"/>
      <c r="B1" s="67"/>
      <c r="C1" s="68"/>
      <c r="D1" s="68"/>
      <c r="E1" s="68"/>
    </row>
    <row r="2" spans="1:18" ht="25.5" customHeight="1" thickBot="1" x14ac:dyDescent="0.25">
      <c r="A2" s="67"/>
      <c r="B2" s="67"/>
      <c r="C2" s="68"/>
      <c r="D2" s="68"/>
      <c r="E2" s="68"/>
    </row>
    <row r="3" spans="1:18" s="79" customFormat="1" ht="18.75" customHeight="1" thickBot="1" x14ac:dyDescent="0.3">
      <c r="A3" s="159" t="s">
        <v>344</v>
      </c>
      <c r="B3" s="160"/>
      <c r="C3" s="160"/>
      <c r="D3" s="160"/>
      <c r="E3" s="161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s="81" customFormat="1" ht="11.25" x14ac:dyDescent="0.2">
      <c r="A4" s="80"/>
      <c r="B4" s="80"/>
      <c r="C4" s="46"/>
      <c r="D4" s="46"/>
      <c r="E4" s="4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x14ac:dyDescent="0.2">
      <c r="A5" s="93"/>
      <c r="B5" s="16"/>
      <c r="C5" s="47"/>
      <c r="D5" s="47"/>
      <c r="E5" s="48"/>
    </row>
    <row r="6" spans="1:18" ht="15.75" x14ac:dyDescent="0.2">
      <c r="A6" s="162" t="s">
        <v>330</v>
      </c>
      <c r="B6" s="162"/>
      <c r="C6" s="162"/>
      <c r="D6" s="162"/>
      <c r="E6" s="162"/>
    </row>
    <row r="7" spans="1:18" x14ac:dyDescent="0.2">
      <c r="A7" s="93"/>
      <c r="B7" s="84"/>
      <c r="C7" s="82"/>
      <c r="D7" s="82"/>
      <c r="E7" s="83"/>
    </row>
    <row r="8" spans="1:18" ht="25.5" x14ac:dyDescent="0.2">
      <c r="A8" s="51" t="s">
        <v>231</v>
      </c>
      <c r="B8" s="84"/>
      <c r="C8" s="53" t="str">
        <f>+Balance!C8</f>
        <v>Datos reales</v>
      </c>
      <c r="D8" s="53" t="str">
        <f>+Balance!D8</f>
        <v>Datos reales</v>
      </c>
      <c r="E8" s="53" t="str">
        <f>+Balance!E8</f>
        <v>Presupuesto Gestión</v>
      </c>
    </row>
    <row r="9" spans="1:18" ht="18" customHeight="1" thickBot="1" x14ac:dyDescent="0.25">
      <c r="A9" s="94"/>
      <c r="B9" s="52"/>
      <c r="C9" s="85">
        <f>+Balance!C9</f>
        <v>45291</v>
      </c>
      <c r="D9" s="85">
        <f>+Balance!D9</f>
        <v>45657</v>
      </c>
      <c r="E9" s="85">
        <f>+Balance!E9</f>
        <v>46022</v>
      </c>
    </row>
    <row r="10" spans="1:18" s="87" customFormat="1" ht="16.5" thickBot="1" x14ac:dyDescent="0.25">
      <c r="A10" s="179" t="s">
        <v>330</v>
      </c>
      <c r="B10" s="180"/>
      <c r="C10" s="180"/>
      <c r="D10" s="180"/>
      <c r="E10" s="181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spans="1:18" s="87" customFormat="1" x14ac:dyDescent="0.2">
      <c r="A11" s="137"/>
      <c r="B11" s="138" t="s">
        <v>312</v>
      </c>
      <c r="C11" s="139">
        <f>+Pyg!C61</f>
        <v>0</v>
      </c>
      <c r="D11" s="140">
        <f>+Pyg!D61</f>
        <v>0</v>
      </c>
      <c r="E11" s="141">
        <f>+Pyg!E61</f>
        <v>0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18" s="87" customFormat="1" x14ac:dyDescent="0.2">
      <c r="A12" s="10"/>
      <c r="B12" s="40"/>
      <c r="C12" s="25"/>
      <c r="D12" s="19"/>
      <c r="E12" s="129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1:18" s="87" customFormat="1" x14ac:dyDescent="0.2">
      <c r="A13" s="10"/>
      <c r="B13" s="40" t="s">
        <v>313</v>
      </c>
      <c r="C13" s="25"/>
      <c r="D13" s="19"/>
      <c r="E13" s="129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spans="1:18" s="87" customFormat="1" x14ac:dyDescent="0.2">
      <c r="A14" s="10"/>
      <c r="B14" s="40"/>
      <c r="C14" s="25"/>
      <c r="D14" s="19"/>
      <c r="E14" s="129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1:18" s="87" customFormat="1" x14ac:dyDescent="0.2">
      <c r="A15" s="10"/>
      <c r="B15" s="95" t="s">
        <v>314</v>
      </c>
      <c r="C15" s="25">
        <f>C16+C17</f>
        <v>0</v>
      </c>
      <c r="D15" s="19">
        <f>D16+D17</f>
        <v>0</v>
      </c>
      <c r="E15" s="36">
        <f>E16+E17</f>
        <v>0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1:18" s="87" customFormat="1" x14ac:dyDescent="0.2">
      <c r="A16" s="10" t="s">
        <v>315</v>
      </c>
      <c r="B16" s="96" t="s">
        <v>343</v>
      </c>
      <c r="C16" s="28"/>
      <c r="D16" s="21"/>
      <c r="E16" s="130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spans="1:18" s="87" customFormat="1" x14ac:dyDescent="0.2">
      <c r="A17" s="10"/>
      <c r="B17" s="96" t="s">
        <v>316</v>
      </c>
      <c r="C17" s="28"/>
      <c r="D17" s="21"/>
      <c r="E17" s="130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18" s="87" customFormat="1" x14ac:dyDescent="0.2">
      <c r="A18" s="10" t="s">
        <v>105</v>
      </c>
      <c r="B18" s="95" t="s">
        <v>317</v>
      </c>
      <c r="C18" s="25"/>
      <c r="D18" s="19"/>
      <c r="E18" s="129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18" s="87" customFormat="1" x14ac:dyDescent="0.2">
      <c r="A19" s="10">
        <v>94</v>
      </c>
      <c r="B19" s="95" t="s">
        <v>318</v>
      </c>
      <c r="C19" s="25"/>
      <c r="D19" s="19"/>
      <c r="E19" s="129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1:18" s="87" customFormat="1" x14ac:dyDescent="0.2">
      <c r="A20" s="10" t="s">
        <v>106</v>
      </c>
      <c r="B20" s="95" t="s">
        <v>319</v>
      </c>
      <c r="C20" s="25"/>
      <c r="D20" s="19"/>
      <c r="E20" s="129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spans="1:18" s="87" customFormat="1" x14ac:dyDescent="0.2">
      <c r="A21" s="10" t="s">
        <v>320</v>
      </c>
      <c r="B21" s="95" t="s">
        <v>321</v>
      </c>
      <c r="C21" s="25"/>
      <c r="D21" s="19"/>
      <c r="E21" s="129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18" s="87" customFormat="1" x14ac:dyDescent="0.2">
      <c r="A22" s="10"/>
      <c r="B22" s="95"/>
      <c r="C22" s="25"/>
      <c r="D22" s="19"/>
      <c r="E22" s="129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1:18" s="87" customFormat="1" x14ac:dyDescent="0.2">
      <c r="A23" s="10"/>
      <c r="B23" s="41" t="s">
        <v>322</v>
      </c>
      <c r="C23" s="39">
        <f>C15+C18+C19+C20+C21</f>
        <v>0</v>
      </c>
      <c r="D23" s="109">
        <f>D15+D18+D19+D20+D21</f>
        <v>0</v>
      </c>
      <c r="E23" s="112">
        <f>E15+E18+E19+E20+E21</f>
        <v>0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1:18" s="87" customFormat="1" x14ac:dyDescent="0.2">
      <c r="A24" s="10"/>
      <c r="B24" s="40"/>
      <c r="C24" s="28"/>
      <c r="D24" s="21"/>
      <c r="E24" s="130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1:18" s="87" customFormat="1" x14ac:dyDescent="0.2">
      <c r="A25" s="10"/>
      <c r="B25" s="40" t="s">
        <v>323</v>
      </c>
      <c r="C25" s="25"/>
      <c r="D25" s="19"/>
      <c r="E25" s="129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spans="1:18" s="87" customFormat="1" x14ac:dyDescent="0.2">
      <c r="A26" s="10"/>
      <c r="B26" s="40"/>
      <c r="C26" s="25"/>
      <c r="D26" s="19"/>
      <c r="E26" s="129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1:18" s="87" customFormat="1" x14ac:dyDescent="0.2">
      <c r="A27" s="10"/>
      <c r="B27" s="95" t="s">
        <v>324</v>
      </c>
      <c r="C27" s="25">
        <f>C28+C29</f>
        <v>0</v>
      </c>
      <c r="D27" s="19">
        <f>D28+D29</f>
        <v>0</v>
      </c>
      <c r="E27" s="36">
        <f>E28+E29</f>
        <v>0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1:18" s="87" customFormat="1" x14ac:dyDescent="0.2">
      <c r="A28" s="10" t="s">
        <v>107</v>
      </c>
      <c r="B28" s="96" t="s">
        <v>343</v>
      </c>
      <c r="C28" s="28"/>
      <c r="D28" s="21"/>
      <c r="E28" s="130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1:18" s="87" customFormat="1" x14ac:dyDescent="0.2">
      <c r="A29" s="10"/>
      <c r="B29" s="96" t="s">
        <v>316</v>
      </c>
      <c r="C29" s="28"/>
      <c r="D29" s="21"/>
      <c r="E29" s="130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1:18" s="87" customFormat="1" x14ac:dyDescent="0.2">
      <c r="A30" s="10" t="s">
        <v>108</v>
      </c>
      <c r="B30" s="95" t="s">
        <v>325</v>
      </c>
      <c r="C30" s="25"/>
      <c r="D30" s="19"/>
      <c r="E30" s="129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1:18" s="87" customFormat="1" x14ac:dyDescent="0.2">
      <c r="A31" s="10">
        <v>84</v>
      </c>
      <c r="B31" s="95" t="s">
        <v>326</v>
      </c>
      <c r="C31" s="25"/>
      <c r="D31" s="19"/>
      <c r="E31" s="129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18" s="87" customFormat="1" x14ac:dyDescent="0.2">
      <c r="A32" s="10" t="s">
        <v>327</v>
      </c>
      <c r="B32" s="95" t="s">
        <v>328</v>
      </c>
      <c r="C32" s="91"/>
      <c r="D32" s="92"/>
      <c r="E32" s="131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87" customFormat="1" x14ac:dyDescent="0.2">
      <c r="A33" s="10"/>
      <c r="B33" s="41" t="s">
        <v>329</v>
      </c>
      <c r="C33" s="39">
        <f>C27+C30+C31+C32</f>
        <v>0</v>
      </c>
      <c r="D33" s="109">
        <f>D27+D30+D31+D32</f>
        <v>0</v>
      </c>
      <c r="E33" s="112">
        <f>E27+E30+E31+E32</f>
        <v>0</v>
      </c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1:18" s="86" customFormat="1" ht="13.5" thickBot="1" x14ac:dyDescent="0.25">
      <c r="A34" s="132"/>
      <c r="B34" s="133" t="s">
        <v>331</v>
      </c>
      <c r="C34" s="134">
        <f>C11+C23+C33</f>
        <v>0</v>
      </c>
      <c r="D34" s="135">
        <f>D11+D23+D33</f>
        <v>0</v>
      </c>
      <c r="E34" s="136">
        <f>E11+E23+E33</f>
        <v>0</v>
      </c>
    </row>
    <row r="35" spans="1:18" s="86" customFormat="1" x14ac:dyDescent="0.2">
      <c r="C35" s="97"/>
      <c r="D35" s="97"/>
      <c r="E35" s="97"/>
    </row>
    <row r="36" spans="1:18" s="86" customFormat="1" x14ac:dyDescent="0.2">
      <c r="C36" s="97"/>
      <c r="D36" s="97"/>
      <c r="E36" s="97"/>
    </row>
    <row r="37" spans="1:18" s="67" customFormat="1" x14ac:dyDescent="0.2">
      <c r="C37" s="68"/>
      <c r="D37" s="68"/>
      <c r="E37" s="68"/>
    </row>
    <row r="38" spans="1:18" s="67" customFormat="1" x14ac:dyDescent="0.2">
      <c r="C38" s="68"/>
      <c r="D38" s="68"/>
      <c r="E38" s="68"/>
    </row>
    <row r="39" spans="1:18" s="67" customFormat="1" x14ac:dyDescent="0.2">
      <c r="C39" s="68"/>
      <c r="D39" s="68"/>
      <c r="E39" s="68"/>
    </row>
    <row r="40" spans="1:18" s="67" customFormat="1" x14ac:dyDescent="0.2">
      <c r="C40" s="68"/>
      <c r="D40" s="68"/>
      <c r="E40" s="68"/>
    </row>
    <row r="41" spans="1:18" s="67" customFormat="1" x14ac:dyDescent="0.2">
      <c r="C41" s="68"/>
      <c r="D41" s="68"/>
      <c r="E41" s="68"/>
    </row>
    <row r="42" spans="1:18" s="67" customFormat="1" x14ac:dyDescent="0.2">
      <c r="C42" s="68"/>
      <c r="D42" s="68"/>
      <c r="E42" s="68"/>
    </row>
    <row r="43" spans="1:18" s="67" customFormat="1" x14ac:dyDescent="0.2">
      <c r="C43" s="68"/>
      <c r="D43" s="68"/>
      <c r="E43" s="68"/>
    </row>
    <row r="44" spans="1:18" s="67" customFormat="1" x14ac:dyDescent="0.2">
      <c r="C44" s="68"/>
      <c r="D44" s="68"/>
      <c r="E44" s="68"/>
    </row>
    <row r="45" spans="1:18" s="67" customFormat="1" x14ac:dyDescent="0.2">
      <c r="C45" s="68"/>
      <c r="D45" s="68"/>
      <c r="E45" s="68"/>
    </row>
    <row r="46" spans="1:18" s="67" customFormat="1" x14ac:dyDescent="0.2">
      <c r="C46" s="68"/>
      <c r="D46" s="68"/>
      <c r="E46" s="68"/>
    </row>
    <row r="47" spans="1:18" s="67" customFormat="1" x14ac:dyDescent="0.2">
      <c r="C47" s="68"/>
      <c r="D47" s="68"/>
      <c r="E47" s="68"/>
    </row>
    <row r="48" spans="1:18" s="67" customFormat="1" x14ac:dyDescent="0.2">
      <c r="C48" s="68"/>
      <c r="D48" s="68"/>
      <c r="E48" s="68"/>
    </row>
    <row r="49" spans="3:5" s="67" customFormat="1" x14ac:dyDescent="0.2">
      <c r="C49" s="68"/>
      <c r="D49" s="68"/>
      <c r="E49" s="68"/>
    </row>
    <row r="50" spans="3:5" s="67" customFormat="1" x14ac:dyDescent="0.2">
      <c r="C50" s="68"/>
      <c r="D50" s="68"/>
      <c r="E50" s="68"/>
    </row>
    <row r="51" spans="3:5" s="67" customFormat="1" x14ac:dyDescent="0.2">
      <c r="C51" s="68"/>
      <c r="D51" s="68"/>
      <c r="E51" s="68"/>
    </row>
    <row r="52" spans="3:5" s="67" customFormat="1" x14ac:dyDescent="0.2">
      <c r="C52" s="68"/>
      <c r="D52" s="68"/>
      <c r="E52" s="68"/>
    </row>
    <row r="53" spans="3:5" s="67" customFormat="1" x14ac:dyDescent="0.2">
      <c r="C53" s="68"/>
      <c r="D53" s="68"/>
      <c r="E53" s="68"/>
    </row>
    <row r="54" spans="3:5" s="67" customFormat="1" x14ac:dyDescent="0.2">
      <c r="C54" s="68"/>
      <c r="D54" s="68"/>
      <c r="E54" s="68"/>
    </row>
    <row r="55" spans="3:5" s="67" customFormat="1" x14ac:dyDescent="0.2">
      <c r="C55" s="68"/>
      <c r="D55" s="68"/>
      <c r="E55" s="68"/>
    </row>
    <row r="56" spans="3:5" s="67" customFormat="1" x14ac:dyDescent="0.2">
      <c r="C56" s="68"/>
      <c r="D56" s="68"/>
      <c r="E56" s="68"/>
    </row>
    <row r="57" spans="3:5" s="67" customFormat="1" x14ac:dyDescent="0.2">
      <c r="C57" s="68"/>
      <c r="D57" s="68"/>
      <c r="E57" s="68"/>
    </row>
    <row r="58" spans="3:5" s="67" customFormat="1" x14ac:dyDescent="0.2">
      <c r="C58" s="68"/>
      <c r="D58" s="68"/>
      <c r="E58" s="68"/>
    </row>
    <row r="59" spans="3:5" s="67" customFormat="1" x14ac:dyDescent="0.2">
      <c r="C59" s="68"/>
      <c r="D59" s="68"/>
      <c r="E59" s="68"/>
    </row>
    <row r="60" spans="3:5" s="67" customFormat="1" x14ac:dyDescent="0.2">
      <c r="C60" s="68"/>
      <c r="D60" s="68"/>
      <c r="E60" s="68"/>
    </row>
    <row r="61" spans="3:5" s="67" customFormat="1" x14ac:dyDescent="0.2">
      <c r="C61" s="68"/>
      <c r="D61" s="68"/>
      <c r="E61" s="68"/>
    </row>
    <row r="62" spans="3:5" s="67" customFormat="1" x14ac:dyDescent="0.2">
      <c r="C62" s="68"/>
      <c r="D62" s="68"/>
      <c r="E62" s="68"/>
    </row>
    <row r="63" spans="3:5" s="67" customFormat="1" x14ac:dyDescent="0.2">
      <c r="C63" s="68"/>
      <c r="D63" s="68"/>
      <c r="E63" s="68"/>
    </row>
    <row r="64" spans="3:5" s="67" customFormat="1" x14ac:dyDescent="0.2">
      <c r="C64" s="68"/>
      <c r="D64" s="68"/>
      <c r="E64" s="68"/>
    </row>
    <row r="65" spans="3:5" s="67" customFormat="1" x14ac:dyDescent="0.2">
      <c r="C65" s="68"/>
      <c r="D65" s="68"/>
      <c r="E65" s="68"/>
    </row>
    <row r="66" spans="3:5" s="67" customFormat="1" x14ac:dyDescent="0.2">
      <c r="C66" s="68"/>
      <c r="D66" s="68"/>
      <c r="E66" s="68"/>
    </row>
    <row r="67" spans="3:5" s="67" customFormat="1" x14ac:dyDescent="0.2">
      <c r="C67" s="68"/>
      <c r="D67" s="68"/>
      <c r="E67" s="68"/>
    </row>
    <row r="68" spans="3:5" s="67" customFormat="1" x14ac:dyDescent="0.2">
      <c r="C68" s="68"/>
      <c r="D68" s="68"/>
      <c r="E68" s="68"/>
    </row>
    <row r="69" spans="3:5" s="67" customFormat="1" x14ac:dyDescent="0.2">
      <c r="C69" s="68"/>
      <c r="D69" s="68"/>
      <c r="E69" s="68"/>
    </row>
    <row r="70" spans="3:5" s="67" customFormat="1" x14ac:dyDescent="0.2">
      <c r="C70" s="68"/>
      <c r="D70" s="68"/>
      <c r="E70" s="68"/>
    </row>
    <row r="71" spans="3:5" s="67" customFormat="1" x14ac:dyDescent="0.2">
      <c r="C71" s="68"/>
      <c r="D71" s="68"/>
      <c r="E71" s="68"/>
    </row>
    <row r="72" spans="3:5" s="67" customFormat="1" x14ac:dyDescent="0.2">
      <c r="C72" s="68"/>
      <c r="D72" s="68"/>
      <c r="E72" s="68"/>
    </row>
    <row r="73" spans="3:5" s="67" customFormat="1" x14ac:dyDescent="0.2">
      <c r="C73" s="68"/>
      <c r="D73" s="68"/>
      <c r="E73" s="68"/>
    </row>
    <row r="74" spans="3:5" s="67" customFormat="1" x14ac:dyDescent="0.2">
      <c r="C74" s="68"/>
      <c r="D74" s="68"/>
      <c r="E74" s="68"/>
    </row>
    <row r="75" spans="3:5" s="67" customFormat="1" x14ac:dyDescent="0.2">
      <c r="C75" s="68"/>
      <c r="D75" s="68"/>
      <c r="E75" s="68"/>
    </row>
    <row r="76" spans="3:5" s="67" customFormat="1" x14ac:dyDescent="0.2">
      <c r="C76" s="68"/>
      <c r="D76" s="68"/>
      <c r="E76" s="68"/>
    </row>
    <row r="77" spans="3:5" s="67" customFormat="1" x14ac:dyDescent="0.2">
      <c r="C77" s="68"/>
      <c r="D77" s="68"/>
      <c r="E77" s="68"/>
    </row>
    <row r="78" spans="3:5" s="67" customFormat="1" x14ac:dyDescent="0.2">
      <c r="C78" s="68"/>
      <c r="D78" s="68"/>
      <c r="E78" s="68"/>
    </row>
    <row r="79" spans="3:5" s="67" customFormat="1" x14ac:dyDescent="0.2">
      <c r="C79" s="68"/>
      <c r="D79" s="68"/>
      <c r="E79" s="68"/>
    </row>
    <row r="80" spans="3:5" s="67" customFormat="1" x14ac:dyDescent="0.2">
      <c r="C80" s="68"/>
      <c r="D80" s="68"/>
      <c r="E80" s="68"/>
    </row>
    <row r="81" spans="3:5" s="67" customFormat="1" x14ac:dyDescent="0.2">
      <c r="C81" s="68"/>
      <c r="D81" s="68"/>
      <c r="E81" s="68"/>
    </row>
    <row r="82" spans="3:5" s="67" customFormat="1" x14ac:dyDescent="0.2">
      <c r="C82" s="68"/>
      <c r="D82" s="68"/>
      <c r="E82" s="68"/>
    </row>
    <row r="83" spans="3:5" s="67" customFormat="1" x14ac:dyDescent="0.2">
      <c r="C83" s="68"/>
      <c r="D83" s="68"/>
      <c r="E83" s="68"/>
    </row>
    <row r="84" spans="3:5" s="67" customFormat="1" x14ac:dyDescent="0.2">
      <c r="C84" s="68"/>
      <c r="D84" s="68"/>
      <c r="E84" s="68"/>
    </row>
    <row r="85" spans="3:5" s="67" customFormat="1" x14ac:dyDescent="0.2">
      <c r="C85" s="68"/>
      <c r="D85" s="68"/>
      <c r="E85" s="68"/>
    </row>
    <row r="86" spans="3:5" s="67" customFormat="1" x14ac:dyDescent="0.2">
      <c r="C86" s="68"/>
      <c r="D86" s="68"/>
      <c r="E86" s="68"/>
    </row>
    <row r="87" spans="3:5" s="67" customFormat="1" x14ac:dyDescent="0.2">
      <c r="C87" s="68"/>
      <c r="D87" s="68"/>
      <c r="E87" s="68"/>
    </row>
    <row r="88" spans="3:5" s="67" customFormat="1" x14ac:dyDescent="0.2">
      <c r="C88" s="68"/>
      <c r="D88" s="68"/>
      <c r="E88" s="68"/>
    </row>
    <row r="89" spans="3:5" s="67" customFormat="1" x14ac:dyDescent="0.2">
      <c r="C89" s="68"/>
      <c r="D89" s="68"/>
      <c r="E89" s="68"/>
    </row>
    <row r="90" spans="3:5" s="67" customFormat="1" x14ac:dyDescent="0.2">
      <c r="C90" s="68"/>
      <c r="D90" s="68"/>
      <c r="E90" s="68"/>
    </row>
    <row r="91" spans="3:5" s="67" customFormat="1" x14ac:dyDescent="0.2">
      <c r="C91" s="68"/>
      <c r="D91" s="68"/>
      <c r="E91" s="68"/>
    </row>
    <row r="92" spans="3:5" s="67" customFormat="1" x14ac:dyDescent="0.2">
      <c r="C92" s="68"/>
      <c r="D92" s="68"/>
      <c r="E92" s="68"/>
    </row>
    <row r="93" spans="3:5" s="67" customFormat="1" x14ac:dyDescent="0.2">
      <c r="C93" s="68"/>
      <c r="D93" s="68"/>
      <c r="E93" s="68"/>
    </row>
    <row r="94" spans="3:5" s="67" customFormat="1" x14ac:dyDescent="0.2">
      <c r="C94" s="68"/>
      <c r="D94" s="68"/>
      <c r="E94" s="68"/>
    </row>
    <row r="95" spans="3:5" s="67" customFormat="1" x14ac:dyDescent="0.2">
      <c r="C95" s="68"/>
      <c r="D95" s="68"/>
      <c r="E95" s="68"/>
    </row>
    <row r="96" spans="3:5" s="67" customFormat="1" x14ac:dyDescent="0.2">
      <c r="C96" s="68"/>
      <c r="D96" s="68"/>
      <c r="E96" s="68"/>
    </row>
    <row r="97" spans="3:5" s="67" customFormat="1" x14ac:dyDescent="0.2">
      <c r="C97" s="68"/>
      <c r="D97" s="68"/>
      <c r="E97" s="68"/>
    </row>
    <row r="98" spans="3:5" s="67" customFormat="1" x14ac:dyDescent="0.2">
      <c r="C98" s="68"/>
      <c r="D98" s="68"/>
      <c r="E98" s="68"/>
    </row>
    <row r="99" spans="3:5" s="67" customFormat="1" x14ac:dyDescent="0.2">
      <c r="C99" s="68"/>
      <c r="D99" s="68"/>
      <c r="E99" s="68"/>
    </row>
    <row r="100" spans="3:5" s="67" customFormat="1" x14ac:dyDescent="0.2">
      <c r="C100" s="68"/>
      <c r="D100" s="68"/>
      <c r="E100" s="68"/>
    </row>
    <row r="101" spans="3:5" s="67" customFormat="1" x14ac:dyDescent="0.2">
      <c r="C101" s="68"/>
      <c r="D101" s="68"/>
      <c r="E101" s="68"/>
    </row>
    <row r="102" spans="3:5" s="67" customFormat="1" x14ac:dyDescent="0.2">
      <c r="C102" s="68"/>
      <c r="D102" s="68"/>
      <c r="E102" s="68"/>
    </row>
    <row r="103" spans="3:5" s="67" customFormat="1" x14ac:dyDescent="0.2">
      <c r="C103" s="68"/>
      <c r="D103" s="68"/>
      <c r="E103" s="68"/>
    </row>
    <row r="104" spans="3:5" s="67" customFormat="1" x14ac:dyDescent="0.2">
      <c r="C104" s="68"/>
      <c r="D104" s="68"/>
      <c r="E104" s="68"/>
    </row>
    <row r="105" spans="3:5" s="67" customFormat="1" x14ac:dyDescent="0.2">
      <c r="C105" s="68"/>
      <c r="D105" s="68"/>
      <c r="E105" s="68"/>
    </row>
    <row r="106" spans="3:5" s="67" customFormat="1" x14ac:dyDescent="0.2">
      <c r="C106" s="68"/>
      <c r="D106" s="68"/>
      <c r="E106" s="68"/>
    </row>
    <row r="107" spans="3:5" s="67" customFormat="1" x14ac:dyDescent="0.2">
      <c r="C107" s="68"/>
      <c r="D107" s="68"/>
      <c r="E107" s="68"/>
    </row>
    <row r="108" spans="3:5" s="67" customFormat="1" x14ac:dyDescent="0.2">
      <c r="C108" s="68"/>
      <c r="D108" s="68"/>
      <c r="E108" s="68"/>
    </row>
    <row r="109" spans="3:5" s="67" customFormat="1" x14ac:dyDescent="0.2">
      <c r="C109" s="68"/>
      <c r="D109" s="68"/>
      <c r="E109" s="68"/>
    </row>
    <row r="110" spans="3:5" s="67" customFormat="1" x14ac:dyDescent="0.2">
      <c r="C110" s="68"/>
      <c r="D110" s="68"/>
      <c r="E110" s="68"/>
    </row>
    <row r="111" spans="3:5" s="67" customFormat="1" x14ac:dyDescent="0.2">
      <c r="C111" s="68"/>
      <c r="D111" s="68"/>
      <c r="E111" s="68"/>
    </row>
    <row r="112" spans="3:5" s="67" customFormat="1" x14ac:dyDescent="0.2">
      <c r="C112" s="68"/>
      <c r="D112" s="68"/>
      <c r="E112" s="68"/>
    </row>
    <row r="113" spans="3:5" s="67" customFormat="1" x14ac:dyDescent="0.2">
      <c r="C113" s="68"/>
      <c r="D113" s="68"/>
      <c r="E113" s="68"/>
    </row>
    <row r="114" spans="3:5" s="67" customFormat="1" x14ac:dyDescent="0.2">
      <c r="C114" s="68"/>
      <c r="D114" s="68"/>
      <c r="E114" s="68"/>
    </row>
    <row r="115" spans="3:5" s="67" customFormat="1" x14ac:dyDescent="0.2">
      <c r="C115" s="68"/>
      <c r="D115" s="68"/>
      <c r="E115" s="68"/>
    </row>
  </sheetData>
  <mergeCells count="3">
    <mergeCell ref="A3:E3"/>
    <mergeCell ref="A6:E6"/>
    <mergeCell ref="A10:E10"/>
  </mergeCells>
  <phoneticPr fontId="20" type="noConversion"/>
  <printOptions horizontalCentered="1"/>
  <pageMargins left="0.15748031496062992" right="0.15748031496062992" top="0.15748031496062992" bottom="0.15748031496062992" header="0" footer="0"/>
  <pageSetup paperSize="9" scale="94" orientation="landscape" r:id="rId1"/>
  <headerFooter alignWithMargins="0">
    <oddFooter>&amp;L&amp;"Century Gothic,Negrita"&amp;8Presupuestos de sociedades públicas 2025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honeticPr fontId="2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E440997398834082A477AD6BBF541D" ma:contentTypeVersion="12" ma:contentTypeDescription="Crear nuevo documento." ma:contentTypeScope="" ma:versionID="9a11c0f9fbc67315627a44cb0d75fc00">
  <xsd:schema xmlns:xsd="http://www.w3.org/2001/XMLSchema" xmlns:xs="http://www.w3.org/2001/XMLSchema" xmlns:p="http://schemas.microsoft.com/office/2006/metadata/properties" xmlns:ns2="dd78561c-18b8-4e1d-861b-29d16b63d373" xmlns:ns3="3cba0ec8-fbbb-4a33-83dc-b20d0c033c07" targetNamespace="http://schemas.microsoft.com/office/2006/metadata/properties" ma:root="true" ma:fieldsID="4034d2da1e29d83bf49a74471df39324" ns2:_="" ns3:_="">
    <xsd:import namespace="dd78561c-18b8-4e1d-861b-29d16b63d373"/>
    <xsd:import namespace="3cba0ec8-fbbb-4a33-83dc-b20d0c033c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8561c-18b8-4e1d-861b-29d16b63d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a0ec8-fbbb-4a33-83dc-b20d0c033c0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33E6B-B846-461B-AF63-815D6995BD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8561c-18b8-4e1d-861b-29d16b63d373"/>
    <ds:schemaRef ds:uri="3cba0ec8-fbbb-4a33-83dc-b20d0c033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8B1DD0-746A-4C52-A198-1089DCAF1B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Balance</vt:lpstr>
      <vt:lpstr>Pyg</vt:lpstr>
      <vt:lpstr>EFE</vt:lpstr>
      <vt:lpstr>EIG</vt:lpstr>
      <vt:lpstr>Hoja1</vt:lpstr>
      <vt:lpstr>Balance!Área_de_impresión</vt:lpstr>
      <vt:lpstr>EFE!Área_de_impresión</vt:lpstr>
      <vt:lpstr>EIG!Área_de_impresión</vt:lpstr>
      <vt:lpstr>Pyg!Área_de_impresión</vt:lpstr>
      <vt:lpstr>Balance!OLE_LINK1</vt:lpstr>
      <vt:lpstr>Balance!Títulos_a_imprimir</vt:lpstr>
      <vt:lpstr>Pyg!Títulos_a_imprimir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dg040091</dc:creator>
  <cp:lastModifiedBy>Navascués Vicente, Maria Luisa (CPEN)</cp:lastModifiedBy>
  <cp:lastPrinted>2023-09-12T13:08:44Z</cp:lastPrinted>
  <dcterms:created xsi:type="dcterms:W3CDTF">2008-01-22T16:19:26Z</dcterms:created>
  <dcterms:modified xsi:type="dcterms:W3CDTF">2025-07-01T12:01:38Z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